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V:\DOMAINE\05_Appels à projets\02_Bateaux\Dossiers en cours\Canaux toulousains\"/>
    </mc:Choice>
  </mc:AlternateContent>
  <xr:revisionPtr revIDLastSave="0" documentId="13_ncr:1_{E69F3673-BABA-455A-88BE-F061F10E99D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Modèle financier à complé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5" i="1"/>
  <c r="D10" i="1" l="1"/>
  <c r="D12" i="1" s="1"/>
  <c r="D11" i="1"/>
  <c r="G112" i="1" l="1"/>
  <c r="G69" i="1"/>
  <c r="G132" i="1"/>
  <c r="G78" i="1"/>
  <c r="G157" i="1"/>
  <c r="G165" i="1"/>
  <c r="G123" i="1"/>
  <c r="G140" i="1"/>
  <c r="E9" i="1"/>
  <c r="E10" i="1" s="1"/>
  <c r="D13" i="1"/>
  <c r="E12" i="1" l="1"/>
  <c r="H165" i="1" l="1"/>
  <c r="H132" i="1"/>
  <c r="H69" i="1"/>
  <c r="H157" i="1"/>
  <c r="H112" i="1"/>
  <c r="H123" i="1"/>
  <c r="H140" i="1"/>
  <c r="H78" i="1"/>
  <c r="E11" i="1"/>
  <c r="F9" i="1" s="1"/>
  <c r="E13" i="1" l="1"/>
  <c r="F12" i="1"/>
  <c r="F10" i="1"/>
  <c r="F11" i="1" l="1"/>
  <c r="G9" i="1" s="1"/>
  <c r="I123" i="1"/>
  <c r="I165" i="1"/>
  <c r="I132" i="1"/>
  <c r="I112" i="1"/>
  <c r="I78" i="1"/>
  <c r="I157" i="1"/>
  <c r="I140" i="1"/>
  <c r="I69" i="1"/>
  <c r="F13" i="1" l="1"/>
  <c r="G12" i="1" l="1"/>
  <c r="G10" i="1"/>
  <c r="J69" i="1" l="1"/>
  <c r="J123" i="1"/>
  <c r="J78" i="1"/>
  <c r="J165" i="1"/>
  <c r="J132" i="1"/>
  <c r="J157" i="1"/>
  <c r="J112" i="1"/>
  <c r="J140" i="1"/>
  <c r="G11" i="1"/>
  <c r="H9" i="1" l="1"/>
  <c r="H12" i="1" s="1"/>
  <c r="G13" i="1"/>
  <c r="K69" i="1" l="1"/>
  <c r="K123" i="1"/>
  <c r="K165" i="1"/>
  <c r="K132" i="1"/>
  <c r="K140" i="1"/>
  <c r="K78" i="1"/>
  <c r="K157" i="1"/>
  <c r="K112" i="1"/>
  <c r="H10" i="1"/>
  <c r="H11" i="1" l="1"/>
  <c r="I9" i="1" s="1"/>
  <c r="I12" i="1" l="1"/>
  <c r="I10" i="1"/>
  <c r="H13" i="1"/>
  <c r="I11" i="1" l="1"/>
  <c r="J9" i="1" s="1"/>
  <c r="L157" i="1"/>
  <c r="L112" i="1"/>
  <c r="L69" i="1"/>
  <c r="L123" i="1"/>
  <c r="L165" i="1"/>
  <c r="L132" i="1"/>
  <c r="L140" i="1"/>
  <c r="L78" i="1"/>
  <c r="I13" i="1" l="1"/>
  <c r="J12" i="1"/>
  <c r="J10" i="1"/>
  <c r="M78" i="1" l="1"/>
  <c r="M140" i="1"/>
  <c r="M112" i="1"/>
  <c r="M157" i="1"/>
  <c r="M69" i="1"/>
  <c r="M123" i="1"/>
  <c r="M165" i="1"/>
  <c r="M132" i="1"/>
  <c r="J11" i="1"/>
  <c r="K9" i="1" s="1"/>
  <c r="J13" i="1" l="1"/>
  <c r="K10" i="1" l="1"/>
  <c r="K12" i="1"/>
  <c r="K11" i="1" l="1"/>
  <c r="L9" i="1" s="1"/>
  <c r="L12" i="1" s="1"/>
  <c r="N140" i="1"/>
  <c r="N157" i="1"/>
  <c r="N112" i="1"/>
  <c r="N78" i="1"/>
  <c r="N69" i="1"/>
  <c r="N123" i="1"/>
  <c r="N165" i="1"/>
  <c r="N132" i="1"/>
  <c r="K13" i="1" l="1"/>
  <c r="O112" i="1"/>
  <c r="O123" i="1"/>
  <c r="O165" i="1"/>
  <c r="O132" i="1"/>
  <c r="O78" i="1"/>
  <c r="O157" i="1"/>
  <c r="O140" i="1"/>
  <c r="L10" i="1"/>
  <c r="L11" i="1" s="1"/>
  <c r="M9" i="1" s="1"/>
  <c r="L13" i="1" l="1"/>
  <c r="M10" i="1"/>
  <c r="M12" i="1"/>
  <c r="M11" i="1" l="1"/>
  <c r="N9" i="1" s="1"/>
  <c r="N12" i="1" s="1"/>
  <c r="P140" i="1"/>
  <c r="P112" i="1"/>
  <c r="P132" i="1"/>
  <c r="P123" i="1"/>
  <c r="P165" i="1"/>
  <c r="P78" i="1"/>
  <c r="P157" i="1"/>
  <c r="M13" i="1" l="1"/>
  <c r="Q123" i="1"/>
  <c r="Q140" i="1"/>
  <c r="Q112" i="1"/>
  <c r="Q165" i="1"/>
  <c r="Q78" i="1"/>
  <c r="Q157" i="1"/>
  <c r="Q132" i="1"/>
  <c r="N10" i="1"/>
  <c r="N11" i="1" l="1"/>
  <c r="O9" i="1" s="1"/>
  <c r="O10" i="1" s="1"/>
  <c r="N13" i="1" l="1"/>
  <c r="O12" i="1"/>
  <c r="O11" i="1" l="1"/>
  <c r="P9" i="1" s="1"/>
  <c r="R78" i="1"/>
  <c r="R132" i="1"/>
  <c r="R140" i="1"/>
  <c r="R112" i="1"/>
  <c r="R165" i="1"/>
  <c r="R157" i="1"/>
  <c r="R123" i="1"/>
  <c r="O13" i="1" l="1"/>
  <c r="P12" i="1"/>
  <c r="P10" i="1"/>
  <c r="S157" i="1" l="1"/>
  <c r="S78" i="1"/>
  <c r="S132" i="1"/>
  <c r="S165" i="1"/>
  <c r="S140" i="1"/>
  <c r="S112" i="1"/>
  <c r="S123" i="1"/>
  <c r="P11" i="1"/>
  <c r="Q9" i="1" s="1"/>
  <c r="P13" i="1" l="1"/>
  <c r="Q12" i="1"/>
  <c r="Q10" i="1"/>
  <c r="T165" i="1" l="1"/>
  <c r="T132" i="1"/>
  <c r="T157" i="1"/>
  <c r="T78" i="1"/>
  <c r="T140" i="1"/>
  <c r="T112" i="1"/>
  <c r="T123" i="1"/>
  <c r="Q11" i="1"/>
  <c r="R9" i="1" s="1"/>
  <c r="Q13" i="1" l="1"/>
  <c r="R10" i="1"/>
  <c r="R12" i="1"/>
  <c r="U123" i="1" l="1"/>
  <c r="U165" i="1"/>
  <c r="U132" i="1"/>
  <c r="U78" i="1"/>
  <c r="U157" i="1"/>
  <c r="U140" i="1"/>
  <c r="U112" i="1"/>
  <c r="R11" i="1"/>
  <c r="S9" i="1" s="1"/>
  <c r="R13" i="1" l="1"/>
  <c r="S10" i="1"/>
  <c r="S12" i="1"/>
  <c r="V123" i="1" l="1"/>
  <c r="V165" i="1"/>
  <c r="V132" i="1"/>
  <c r="V157" i="1"/>
  <c r="V78" i="1"/>
  <c r="V140" i="1"/>
  <c r="V112" i="1"/>
  <c r="S11" i="1"/>
  <c r="T9" i="1" s="1"/>
  <c r="S13" i="1" l="1"/>
  <c r="T10" i="1"/>
  <c r="T12" i="1"/>
  <c r="W157" i="1" l="1"/>
  <c r="W140" i="1"/>
  <c r="W123" i="1"/>
  <c r="W165" i="1"/>
  <c r="W132" i="1"/>
  <c r="W112" i="1"/>
  <c r="W78" i="1"/>
  <c r="T11" i="1"/>
  <c r="U9" i="1" s="1"/>
  <c r="T13" i="1" l="1"/>
  <c r="U12" i="1"/>
  <c r="U10" i="1"/>
  <c r="X157" i="1" l="1"/>
  <c r="X112" i="1"/>
  <c r="X123" i="1"/>
  <c r="X165" i="1"/>
  <c r="X132" i="1"/>
  <c r="X78" i="1"/>
  <c r="X140" i="1"/>
  <c r="U11" i="1"/>
  <c r="V9" i="1" s="1"/>
  <c r="U13" i="1" l="1"/>
  <c r="V12" i="1"/>
  <c r="V10" i="1"/>
  <c r="Y157" i="1" l="1"/>
  <c r="Y78" i="1"/>
  <c r="Y140" i="1"/>
  <c r="Y123" i="1"/>
  <c r="Y112" i="1"/>
  <c r="Y165" i="1"/>
  <c r="Y132" i="1"/>
  <c r="V11" i="1"/>
  <c r="W9" i="1" s="1"/>
  <c r="V13" i="1" l="1"/>
  <c r="W10" i="1"/>
  <c r="W12" i="1"/>
  <c r="Z157" i="1" l="1"/>
  <c r="Z123" i="1"/>
  <c r="Z78" i="1"/>
  <c r="Z165" i="1"/>
  <c r="Z132" i="1"/>
  <c r="Z140" i="1"/>
  <c r="Z112" i="1"/>
  <c r="W11" i="1"/>
  <c r="X9" i="1" s="1"/>
  <c r="W13" i="1" l="1"/>
  <c r="X10" i="1"/>
  <c r="X12" i="1"/>
  <c r="X11" i="1" l="1"/>
  <c r="Y9" i="1" l="1"/>
  <c r="Y12" i="1" s="1"/>
  <c r="X13" i="1"/>
  <c r="Y10" i="1" l="1"/>
  <c r="Y11" i="1"/>
  <c r="Z9" i="1" s="1"/>
  <c r="Z10" i="1" s="1"/>
  <c r="Y13" i="1" l="1"/>
  <c r="Z12" i="1"/>
  <c r="Z11" i="1" s="1"/>
  <c r="AA9" i="1" s="1"/>
  <c r="AA12" i="1" s="1"/>
  <c r="Z13" i="1" l="1"/>
  <c r="AA10" i="1"/>
  <c r="AA11" i="1" s="1"/>
  <c r="AB9" i="1" s="1"/>
  <c r="AA13" i="1" l="1"/>
  <c r="AB10" i="1"/>
  <c r="AB12" i="1"/>
  <c r="AB11" i="1" s="1"/>
  <c r="AC9" i="1" l="1"/>
  <c r="AB13" i="1"/>
  <c r="AC10" i="1" l="1"/>
  <c r="AC12" i="1"/>
  <c r="AC11" i="1" l="1"/>
  <c r="AD9" i="1" s="1"/>
  <c r="AC13" i="1" l="1"/>
  <c r="AD12" i="1"/>
  <c r="AD10" i="1"/>
  <c r="AD11" i="1" l="1"/>
  <c r="AE9" i="1" l="1"/>
  <c r="AE10" i="1" s="1"/>
  <c r="AD13" i="1"/>
  <c r="AE12" i="1" l="1"/>
  <c r="AE11" i="1" s="1"/>
  <c r="AF9" i="1" s="1"/>
  <c r="AF10" i="1" s="1"/>
  <c r="AF12" i="1" l="1"/>
  <c r="AF11" i="1" s="1"/>
  <c r="AE13" i="1"/>
  <c r="AG9" i="1" l="1"/>
  <c r="AG12" i="1" s="1"/>
  <c r="AF13" i="1"/>
  <c r="AG10" i="1" l="1"/>
  <c r="AG11" i="1" s="1"/>
  <c r="AG13" i="1" s="1"/>
  <c r="E171" i="1" l="1"/>
  <c r="F171" i="1" s="1"/>
  <c r="E170" i="1"/>
  <c r="F170" i="1" s="1"/>
  <c r="E169" i="1"/>
  <c r="F169" i="1" s="1"/>
  <c r="E168" i="1"/>
  <c r="F168" i="1" s="1"/>
  <c r="E167" i="1"/>
  <c r="F167" i="1" s="1"/>
  <c r="E163" i="1"/>
  <c r="F163" i="1" s="1"/>
  <c r="E162" i="1"/>
  <c r="F162" i="1" s="1"/>
  <c r="E161" i="1"/>
  <c r="F161" i="1" s="1"/>
  <c r="E160" i="1"/>
  <c r="F160" i="1" s="1"/>
  <c r="E159" i="1"/>
  <c r="F159" i="1" s="1"/>
  <c r="E127" i="1"/>
  <c r="F127" i="1" s="1"/>
  <c r="E136" i="1"/>
  <c r="F136" i="1" s="1"/>
  <c r="E135" i="1"/>
  <c r="F135" i="1" s="1"/>
  <c r="E134" i="1"/>
  <c r="F134" i="1" s="1"/>
  <c r="E126" i="1"/>
  <c r="F126" i="1" s="1"/>
  <c r="E125" i="1"/>
  <c r="F125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52" i="1"/>
  <c r="F154" i="1"/>
  <c r="E154" i="1"/>
  <c r="F153" i="1"/>
  <c r="E153" i="1"/>
  <c r="E146" i="1"/>
  <c r="F146" i="1"/>
  <c r="E147" i="1"/>
  <c r="F147" i="1"/>
  <c r="E148" i="1"/>
  <c r="F148" i="1"/>
  <c r="E149" i="1"/>
  <c r="F149" i="1"/>
  <c r="H144" i="1"/>
  <c r="G142" i="1"/>
  <c r="G128" i="1"/>
  <c r="F109" i="1"/>
  <c r="F106" i="1"/>
  <c r="E106" i="1"/>
  <c r="F105" i="1"/>
  <c r="E105" i="1"/>
  <c r="F97" i="1"/>
  <c r="E97" i="1"/>
  <c r="F96" i="1"/>
  <c r="E96" i="1"/>
  <c r="F95" i="1"/>
  <c r="E95" i="1"/>
  <c r="F94" i="1"/>
  <c r="E94" i="1"/>
  <c r="F93" i="1"/>
  <c r="E93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1" i="1"/>
  <c r="B14" i="1"/>
  <c r="F75" i="1"/>
  <c r="E75" i="1"/>
  <c r="F73" i="1"/>
  <c r="E73" i="1"/>
  <c r="F71" i="1"/>
  <c r="E71" i="1"/>
  <c r="F152" i="1"/>
  <c r="F145" i="1"/>
  <c r="E145" i="1"/>
  <c r="F108" i="1"/>
  <c r="E108" i="1"/>
  <c r="F104" i="1"/>
  <c r="E104" i="1"/>
  <c r="E100" i="1"/>
  <c r="F100" i="1"/>
  <c r="E101" i="1"/>
  <c r="F101" i="1"/>
  <c r="E102" i="1"/>
  <c r="F102" i="1"/>
  <c r="F99" i="1"/>
  <c r="E99" i="1"/>
  <c r="F82" i="1"/>
  <c r="F83" i="1"/>
  <c r="E83" i="1"/>
  <c r="E82" i="1"/>
  <c r="E81" i="1"/>
  <c r="F165" i="1"/>
  <c r="E165" i="1"/>
  <c r="F157" i="1"/>
  <c r="E157" i="1"/>
  <c r="F140" i="1"/>
  <c r="E140" i="1"/>
  <c r="F132" i="1"/>
  <c r="E132" i="1"/>
  <c r="F123" i="1"/>
  <c r="E123" i="1"/>
  <c r="F112" i="1"/>
  <c r="E112" i="1"/>
  <c r="B43" i="1"/>
  <c r="B18" i="1"/>
  <c r="B39" i="1" s="1"/>
  <c r="D22" i="1" l="1"/>
  <c r="H151" i="1"/>
  <c r="I151" i="1"/>
  <c r="J151" i="1"/>
  <c r="K151" i="1"/>
  <c r="L151" i="1"/>
  <c r="M151" i="1"/>
  <c r="N151" i="1"/>
  <c r="G151" i="1"/>
  <c r="E151" i="1" s="1"/>
  <c r="F151" i="1" s="1"/>
  <c r="I144" i="1"/>
  <c r="J144" i="1"/>
  <c r="K144" i="1"/>
  <c r="L144" i="1"/>
  <c r="M144" i="1"/>
  <c r="N144" i="1"/>
  <c r="G144" i="1"/>
  <c r="E144" i="1" l="1"/>
  <c r="F144" i="1" s="1"/>
  <c r="G150" i="1"/>
  <c r="G155" i="1" s="1"/>
  <c r="H142" i="1" s="1"/>
  <c r="H150" i="1" l="1"/>
  <c r="H155" i="1" s="1"/>
  <c r="H137" i="1"/>
  <c r="I137" i="1"/>
  <c r="J137" i="1"/>
  <c r="K137" i="1"/>
  <c r="L137" i="1"/>
  <c r="L138" i="1" s="1"/>
  <c r="M137" i="1"/>
  <c r="M138" i="1" s="1"/>
  <c r="N137" i="1"/>
  <c r="N138" i="1" s="1"/>
  <c r="H138" i="1"/>
  <c r="I138" i="1"/>
  <c r="J138" i="1"/>
  <c r="K138" i="1"/>
  <c r="G137" i="1"/>
  <c r="H128" i="1"/>
  <c r="I128" i="1"/>
  <c r="I129" i="1" s="1"/>
  <c r="J128" i="1"/>
  <c r="J129" i="1" s="1"/>
  <c r="K128" i="1"/>
  <c r="K129" i="1" s="1"/>
  <c r="L128" i="1"/>
  <c r="L129" i="1" s="1"/>
  <c r="M128" i="1"/>
  <c r="M129" i="1" s="1"/>
  <c r="N128" i="1"/>
  <c r="N129" i="1" s="1"/>
  <c r="H84" i="1"/>
  <c r="I84" i="1"/>
  <c r="J84" i="1"/>
  <c r="K84" i="1"/>
  <c r="L84" i="1"/>
  <c r="M84" i="1"/>
  <c r="N84" i="1"/>
  <c r="H80" i="1"/>
  <c r="H143" i="1" s="1"/>
  <c r="I80" i="1"/>
  <c r="I143" i="1" s="1"/>
  <c r="J80" i="1"/>
  <c r="K80" i="1"/>
  <c r="K143" i="1" s="1"/>
  <c r="L80" i="1"/>
  <c r="M80" i="1"/>
  <c r="N80" i="1"/>
  <c r="G84" i="1"/>
  <c r="G80" i="1"/>
  <c r="G143" i="1" s="1"/>
  <c r="B60" i="1"/>
  <c r="B62" i="1" s="1"/>
  <c r="B64" i="1" s="1"/>
  <c r="D37" i="1"/>
  <c r="D36" i="1"/>
  <c r="D35" i="1"/>
  <c r="E84" i="1" l="1"/>
  <c r="F84" i="1" s="1"/>
  <c r="H129" i="1"/>
  <c r="F128" i="1"/>
  <c r="E128" i="1"/>
  <c r="G138" i="1"/>
  <c r="E137" i="1"/>
  <c r="F137" i="1" s="1"/>
  <c r="I142" i="1"/>
  <c r="G129" i="1"/>
  <c r="K92" i="1"/>
  <c r="K98" i="1" s="1"/>
  <c r="K130" i="1" s="1"/>
  <c r="J143" i="1"/>
  <c r="E143" i="1" s="1"/>
  <c r="F143" i="1" s="1"/>
  <c r="E80" i="1"/>
  <c r="F80" i="1" s="1"/>
  <c r="K103" i="1"/>
  <c r="K107" i="1" s="1"/>
  <c r="K110" i="1" s="1"/>
  <c r="L92" i="1"/>
  <c r="L98" i="1" s="1"/>
  <c r="L143" i="1"/>
  <c r="N92" i="1"/>
  <c r="N98" i="1" s="1"/>
  <c r="N143" i="1"/>
  <c r="M92" i="1"/>
  <c r="M98" i="1" s="1"/>
  <c r="M143" i="1"/>
  <c r="J92" i="1"/>
  <c r="I92" i="1"/>
  <c r="I98" i="1" s="1"/>
  <c r="H92" i="1"/>
  <c r="H98" i="1" s="1"/>
  <c r="G92" i="1"/>
  <c r="D23" i="1"/>
  <c r="D24" i="1"/>
  <c r="D25" i="1"/>
  <c r="D26" i="1"/>
  <c r="D27" i="1"/>
  <c r="D28" i="1"/>
  <c r="D29" i="1"/>
  <c r="D30" i="1"/>
  <c r="D31" i="1"/>
  <c r="G98" i="1" l="1"/>
  <c r="E92" i="1"/>
  <c r="F92" i="1" s="1"/>
  <c r="I150" i="1"/>
  <c r="J98" i="1"/>
  <c r="J103" i="1" s="1"/>
  <c r="J107" i="1" s="1"/>
  <c r="M103" i="1"/>
  <c r="M107" i="1" s="1"/>
  <c r="M110" i="1" s="1"/>
  <c r="M130" i="1"/>
  <c r="H103" i="1"/>
  <c r="H107" i="1" s="1"/>
  <c r="H110" i="1" s="1"/>
  <c r="H130" i="1"/>
  <c r="L103" i="1"/>
  <c r="L107" i="1" s="1"/>
  <c r="L110" i="1" s="1"/>
  <c r="L130" i="1"/>
  <c r="N103" i="1"/>
  <c r="N107" i="1" s="1"/>
  <c r="N110" i="1" s="1"/>
  <c r="N130" i="1"/>
  <c r="I103" i="1"/>
  <c r="I107" i="1" s="1"/>
  <c r="I110" i="1" s="1"/>
  <c r="I130" i="1"/>
  <c r="J130" i="1" l="1"/>
  <c r="E98" i="1"/>
  <c r="F98" i="1" s="1"/>
  <c r="G130" i="1"/>
  <c r="G103" i="1"/>
  <c r="I155" i="1"/>
  <c r="J110" i="1"/>
  <c r="G107" i="1" l="1"/>
  <c r="E103" i="1"/>
  <c r="F103" i="1" s="1"/>
  <c r="J142" i="1"/>
  <c r="G110" i="1" l="1"/>
  <c r="E110" i="1" s="1"/>
  <c r="F110" i="1" s="1"/>
  <c r="E107" i="1"/>
  <c r="F107" i="1" s="1"/>
  <c r="J150" i="1"/>
  <c r="J155" i="1" l="1"/>
  <c r="K142" i="1" l="1"/>
  <c r="K150" i="1" l="1"/>
  <c r="K155" i="1" l="1"/>
  <c r="L142" i="1" l="1"/>
  <c r="L150" i="1" l="1"/>
  <c r="L155" i="1" l="1"/>
  <c r="M142" i="1" l="1"/>
  <c r="M150" i="1" l="1"/>
  <c r="M155" i="1" s="1"/>
  <c r="N142" i="1" s="1"/>
  <c r="N150" i="1" l="1"/>
  <c r="N155" i="1" s="1"/>
  <c r="E142" i="1"/>
  <c r="F142" i="1" s="1"/>
  <c r="E155" i="1"/>
  <c r="F155" i="1" s="1"/>
  <c r="E150" i="1"/>
  <c r="F150" i="1" s="1"/>
</calcChain>
</file>

<file path=xl/sharedStrings.xml><?xml version="1.0" encoding="utf-8"?>
<sst xmlns="http://schemas.openxmlformats.org/spreadsheetml/2006/main" count="160" uniqueCount="125">
  <si>
    <t>Investissement</t>
  </si>
  <si>
    <t>EUR HT</t>
  </si>
  <si>
    <t>Montant total brut de l'investissement</t>
  </si>
  <si>
    <t>%</t>
  </si>
  <si>
    <t>xxx</t>
  </si>
  <si>
    <t>Financement</t>
  </si>
  <si>
    <t>Commentaires</t>
  </si>
  <si>
    <t>Montant de l'apport en capitaux propres</t>
  </si>
  <si>
    <t>Montant total des avances d'actionnaires</t>
  </si>
  <si>
    <t>Montant de l'apport en dette</t>
  </si>
  <si>
    <t>Montant des avantages et subventions à l'investissement</t>
  </si>
  <si>
    <t>Montant total de l'investissement net des avantages et subventions</t>
  </si>
  <si>
    <t>Taux d'intérêt de l'emprunt bancaire</t>
  </si>
  <si>
    <t>Taux d'intérêt des avances d'actionnaires</t>
  </si>
  <si>
    <t>Durée de l'emprunt bancaire (en années)</t>
  </si>
  <si>
    <t>Ratio dette bancaire/fonds propres</t>
  </si>
  <si>
    <t>Part de la trésorerie affectée au paiement des dividendes (s'il y a lieu)</t>
  </si>
  <si>
    <t>Données techniques de l'installation et hypothèses</t>
  </si>
  <si>
    <t>Charges</t>
  </si>
  <si>
    <t>Montant à amortir (= investissement net)</t>
  </si>
  <si>
    <t>€ HT</t>
  </si>
  <si>
    <t xml:space="preserve">Exploitation dans le cadre du contrat </t>
  </si>
  <si>
    <t>Exercices (calendaires - 12 mois)</t>
  </si>
  <si>
    <t>Variation annuelle</t>
  </si>
  <si>
    <t>Compte de Résultat (EUR HT)</t>
  </si>
  <si>
    <t>Produits d'exploitation (PEX)</t>
  </si>
  <si>
    <t>Charges d'exploitation (CEX)</t>
  </si>
  <si>
    <t>Exploitation et maintenance</t>
  </si>
  <si>
    <t>Assurances</t>
  </si>
  <si>
    <t>Frais de gestion</t>
  </si>
  <si>
    <t>Autres charges d'exploitation</t>
  </si>
  <si>
    <t>Valeur ajoutée (VA) = PEX - CEX</t>
  </si>
  <si>
    <t>Impôts, taxes et versements assimilés (ITVA)</t>
  </si>
  <si>
    <t>CFE</t>
  </si>
  <si>
    <t>CVAE</t>
  </si>
  <si>
    <t>Taxe foncière</t>
  </si>
  <si>
    <t>Autres taxes</t>
  </si>
  <si>
    <t>Excédent brut d'exploitation (EBE) = VA - ITVA</t>
  </si>
  <si>
    <t>Dotation aux amortissements (DAI) au titre de l'investissement initial</t>
  </si>
  <si>
    <t>Dotation aux amortissements (DAR) au titre des dépenses de Gros Entretien Renouvellement (joindre le détail du calcul)</t>
  </si>
  <si>
    <t>Dotation (nette) aux fonds de réserve (DR)</t>
  </si>
  <si>
    <t>Résultat d'exploitation (REX) = EBE - DAI - DAR - DR - DP</t>
  </si>
  <si>
    <t>Produits financiers</t>
  </si>
  <si>
    <t>Intérêts bancaires sur l'emprunt bancaire (INT)</t>
  </si>
  <si>
    <t>Autres charges financières</t>
  </si>
  <si>
    <t>Résultat courant avant impôt (RCAI) = REX - INT</t>
  </si>
  <si>
    <t>Impôt sur les sociétés (IS)</t>
  </si>
  <si>
    <t>Taux effectif d'IS</t>
  </si>
  <si>
    <t>Résultat net de l'exercice (RN) = RCAI - IS</t>
  </si>
  <si>
    <t>Tableau de flux</t>
  </si>
  <si>
    <t>Flux d'investissement</t>
  </si>
  <si>
    <t>Tirage de la subvention et avantages</t>
  </si>
  <si>
    <t>Tirage sur facilité d'emprunt</t>
  </si>
  <si>
    <t>Gros Entretien Renouvellement</t>
  </si>
  <si>
    <t>Remboursement du capital de l'emprunt</t>
  </si>
  <si>
    <t>Tirage des capitaux propres</t>
  </si>
  <si>
    <t>Tirage sur les avances d'actionnaires</t>
  </si>
  <si>
    <t>Distributions (avances d'actionnaires et dividendes)</t>
  </si>
  <si>
    <t>Tableau d'amortissement de l'emprunt bancaire</t>
  </si>
  <si>
    <t>Montant du capital emprunté restant en début de période *sur bilan 31.12.20</t>
  </si>
  <si>
    <t>Intérêts payés+assurance</t>
  </si>
  <si>
    <t>Capital remboursé</t>
  </si>
  <si>
    <t>Annuité</t>
  </si>
  <si>
    <t>Montant du capital emprunté restant en fin de période</t>
  </si>
  <si>
    <t>Tableau d'amortissement des avances d'actionnaires</t>
  </si>
  <si>
    <t>Montant du capital emprunté restant en début de période</t>
  </si>
  <si>
    <t>Intérêts payés</t>
  </si>
  <si>
    <t>Flux de trésorerie</t>
  </si>
  <si>
    <t>Trésorerie en début de période</t>
  </si>
  <si>
    <t>Produit d'exploitation</t>
  </si>
  <si>
    <t>Autres flux de trésorerie sur la période avant distributions (prêt d'actionnaires et dividendes)</t>
  </si>
  <si>
    <t>Trésorerie en fin de période avant distributions (prêt d'actionnaires et dividendes)</t>
  </si>
  <si>
    <t>Paiements des intérêts au titre des avances d'actionnaires</t>
  </si>
  <si>
    <t>Remboursement des avances d'actionnaires</t>
  </si>
  <si>
    <t>Trésorerie en fin de période après distributions (prêt d'actionnaires et dividendes)</t>
  </si>
  <si>
    <t>Position des fonds de réserve</t>
  </si>
  <si>
    <t>Balance d'ouverture</t>
  </si>
  <si>
    <t>Objectif en fin de période</t>
  </si>
  <si>
    <t>Versement sur la période</t>
  </si>
  <si>
    <t>Retrait sur la période</t>
  </si>
  <si>
    <t>Balance de fermeture</t>
  </si>
  <si>
    <t>Amortissement des investissements</t>
  </si>
  <si>
    <t>Investissement initial durée de vie X ans</t>
  </si>
  <si>
    <t>Capacité existante affectée à la location</t>
  </si>
  <si>
    <t>Capacité à créer affectée à la location</t>
  </si>
  <si>
    <t>Capacité existante affectée à la plaisance</t>
  </si>
  <si>
    <t>Capacité à créer affectée à la plaisance</t>
  </si>
  <si>
    <t>Capacité existante affectée aux autres usages</t>
  </si>
  <si>
    <t>Capacité à créer affectée aux autres usages</t>
  </si>
  <si>
    <t>Capacité existante affecté à un usage technique</t>
  </si>
  <si>
    <t>Capacité à créer affecté à un usage technique</t>
  </si>
  <si>
    <t>redevance domaniale en % du chiffre d'affaires</t>
  </si>
  <si>
    <t>Contrat</t>
  </si>
  <si>
    <t>Activités</t>
  </si>
  <si>
    <t>Frais de personnel (yc charges sociales)</t>
  </si>
  <si>
    <t>Postes de l'investissement (à détailler)</t>
  </si>
  <si>
    <t xml:space="preserve">Objectif de TRI </t>
  </si>
  <si>
    <t>En nombre de place</t>
  </si>
  <si>
    <t>Montant moyen à amortir</t>
  </si>
  <si>
    <t>Année</t>
  </si>
  <si>
    <t>Durée moyenne d'amortissement</t>
  </si>
  <si>
    <t>Autres revenus d'exploitation (yc vente de services)</t>
  </si>
  <si>
    <t>Dotation (nette) aux autres provisions (DP)</t>
  </si>
  <si>
    <t>Taux de couverture de la dette</t>
  </si>
  <si>
    <t>Dividendes</t>
  </si>
  <si>
    <t>Distributions</t>
  </si>
  <si>
    <t>Consommables (yc fluides, carburant, etc.)</t>
  </si>
  <si>
    <t>à saisir par le candidat</t>
  </si>
  <si>
    <t>calcul automatique</t>
  </si>
  <si>
    <t>Site de xxx</t>
  </si>
  <si>
    <t>Montant de redevance proposé</t>
  </si>
  <si>
    <t>redevance domaniale proposée par le candidat</t>
  </si>
  <si>
    <t>Fréquentation - à compléter</t>
  </si>
  <si>
    <t>Revenus tirés de l'activité x (à compléter)</t>
  </si>
  <si>
    <t>En moyenne</t>
  </si>
  <si>
    <t>En cumulé sur la durée du contrat</t>
  </si>
  <si>
    <t>Redevance domaniale</t>
  </si>
  <si>
    <t>Début simulation</t>
  </si>
  <si>
    <t>Date 1ère clôture</t>
  </si>
  <si>
    <t>Durée Simulation</t>
  </si>
  <si>
    <t>Fin de simulation</t>
  </si>
  <si>
    <t>Nb intervalles</t>
  </si>
  <si>
    <t>Début intervalle</t>
  </si>
  <si>
    <t>fin Intervalle</t>
  </si>
  <si>
    <t>Compteur jours intervalle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</si>
</sst>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1"/>
      <name val="Cambria"/>
      <family val="1"/>
    </font>
    <font>
      <sz val="9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9" fontId="2" fillId="0" borderId="0" xfId="1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9" fontId="2" fillId="2" borderId="0" xfId="1" applyFont="1" applyFill="1" applyAlignment="1">
      <alignment horizontal="right" vertical="top"/>
    </xf>
    <xf numFmtId="44" fontId="2" fillId="2" borderId="0" xfId="2" applyFont="1" applyFill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2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3" fillId="4" borderId="1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2" fillId="4" borderId="0" xfId="0" applyFont="1" applyFill="1" applyAlignment="1">
      <alignment horizontal="left" vertical="top" indent="2"/>
    </xf>
    <xf numFmtId="0" fontId="2" fillId="0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3" fillId="0" borderId="0" xfId="0" applyFont="1" applyAlignment="1">
      <alignment horizontal="right" vertical="center"/>
    </xf>
    <xf numFmtId="9" fontId="2" fillId="0" borderId="0" xfId="1" applyFont="1" applyAlignment="1">
      <alignment vertical="top"/>
    </xf>
    <xf numFmtId="9" fontId="2" fillId="2" borderId="0" xfId="1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9" fontId="6" fillId="3" borderId="0" xfId="1" applyFont="1" applyFill="1" applyAlignment="1">
      <alignment horizontal="right" vertical="top"/>
    </xf>
    <xf numFmtId="44" fontId="6" fillId="3" borderId="0" xfId="2" applyFont="1" applyFill="1" applyAlignment="1">
      <alignment horizontal="right" vertical="top"/>
    </xf>
    <xf numFmtId="2" fontId="6" fillId="3" borderId="0" xfId="1" applyNumberFormat="1" applyFont="1" applyFill="1" applyAlignment="1">
      <alignment horizontal="right" vertical="top"/>
    </xf>
    <xf numFmtId="0" fontId="7" fillId="0" borderId="0" xfId="0" applyFont="1"/>
    <xf numFmtId="0" fontId="8" fillId="5" borderId="2" xfId="0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right" vertical="top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2"/>
  <sheetViews>
    <sheetView tabSelected="1" topLeftCell="A66" workbookViewId="0">
      <pane xSplit="1" topLeftCell="B1" activePane="topRight" state="frozen"/>
      <selection activeCell="A44" sqref="A44"/>
      <selection pane="topRight" activeCell="B5" sqref="B5"/>
    </sheetView>
  </sheetViews>
  <sheetFormatPr baseColWidth="10" defaultColWidth="10.7109375" defaultRowHeight="11.25" x14ac:dyDescent="0.25"/>
  <cols>
    <col min="1" max="1" width="70.7109375" style="17" customWidth="1"/>
    <col min="2" max="2" width="15.7109375" style="2" customWidth="1"/>
    <col min="3" max="3" width="5.85546875" style="2" customWidth="1"/>
    <col min="4" max="6" width="10.7109375" style="2" customWidth="1"/>
    <col min="7" max="7" width="10.7109375" style="1" customWidth="1"/>
    <col min="8" max="16384" width="10.7109375" style="1"/>
  </cols>
  <sheetData>
    <row r="1" spans="1:33" x14ac:dyDescent="0.25">
      <c r="A1" s="14" t="s">
        <v>92</v>
      </c>
      <c r="G1" s="18"/>
      <c r="H1" s="1" t="s">
        <v>108</v>
      </c>
    </row>
    <row r="2" spans="1:33" x14ac:dyDescent="0.25">
      <c r="A2" s="13"/>
      <c r="G2" s="12"/>
      <c r="H2" s="1" t="s">
        <v>107</v>
      </c>
    </row>
    <row r="3" spans="1:33" x14ac:dyDescent="0.25">
      <c r="A3" s="15" t="s">
        <v>109</v>
      </c>
    </row>
    <row r="4" spans="1:33" ht="12" x14ac:dyDescent="0.2">
      <c r="A4" s="13" t="s">
        <v>117</v>
      </c>
      <c r="B4" s="32">
        <v>45658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3" ht="12" x14ac:dyDescent="0.2">
      <c r="A5" s="13" t="s">
        <v>118</v>
      </c>
      <c r="B5" s="32">
        <f>DATE(YEAR(B4)+1,1,1)-1</f>
        <v>46022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3" ht="12" x14ac:dyDescent="0.2">
      <c r="A6" s="13" t="s">
        <v>119</v>
      </c>
      <c r="B6" s="6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3" ht="12" x14ac:dyDescent="0.2">
      <c r="A7" s="13" t="s">
        <v>120</v>
      </c>
      <c r="B7" s="32">
        <f>DATE(YEAR(B4)+B6,MONTH(B4),DAY(B4))-1</f>
        <v>45657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3" ht="12" hidden="1" x14ac:dyDescent="0.2">
      <c r="A8" s="13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3" ht="12" hidden="1" x14ac:dyDescent="0.25">
      <c r="A9" s="13" t="s">
        <v>121</v>
      </c>
      <c r="B9" s="1"/>
      <c r="C9" s="1"/>
      <c r="D9" s="29">
        <v>1</v>
      </c>
      <c r="E9" s="29">
        <f>IFERROR(IF(AND(YEAR($B$5)+$B$6&gt;=YEAR($B$7),D11=$B$7),"",D9+1),"")</f>
        <v>2</v>
      </c>
      <c r="F9" s="29">
        <f t="shared" ref="F9:AG9" si="0">IFERROR(IF(AND(YEAR($B$5)+$B$6&gt;=YEAR($B$7),E11=$B$7),"",E9+1),"")</f>
        <v>3</v>
      </c>
      <c r="G9" s="29">
        <f t="shared" si="0"/>
        <v>4</v>
      </c>
      <c r="H9" s="29">
        <f t="shared" si="0"/>
        <v>5</v>
      </c>
      <c r="I9" s="29">
        <f t="shared" si="0"/>
        <v>6</v>
      </c>
      <c r="J9" s="29">
        <f t="shared" si="0"/>
        <v>7</v>
      </c>
      <c r="K9" s="29">
        <f t="shared" si="0"/>
        <v>8</v>
      </c>
      <c r="L9" s="29">
        <f t="shared" si="0"/>
        <v>9</v>
      </c>
      <c r="M9" s="29">
        <f t="shared" si="0"/>
        <v>10</v>
      </c>
      <c r="N9" s="29">
        <f t="shared" si="0"/>
        <v>11</v>
      </c>
      <c r="O9" s="29">
        <f t="shared" si="0"/>
        <v>12</v>
      </c>
      <c r="P9" s="29">
        <f t="shared" si="0"/>
        <v>13</v>
      </c>
      <c r="Q9" s="29">
        <f t="shared" si="0"/>
        <v>14</v>
      </c>
      <c r="R9" s="29">
        <f t="shared" si="0"/>
        <v>15</v>
      </c>
      <c r="S9" s="29">
        <f t="shared" si="0"/>
        <v>16</v>
      </c>
      <c r="T9" s="29">
        <f t="shared" si="0"/>
        <v>17</v>
      </c>
      <c r="U9" s="29">
        <f t="shared" si="0"/>
        <v>18</v>
      </c>
      <c r="V9" s="29">
        <f t="shared" si="0"/>
        <v>19</v>
      </c>
      <c r="W9" s="29">
        <f t="shared" si="0"/>
        <v>20</v>
      </c>
      <c r="X9" s="29">
        <f t="shared" si="0"/>
        <v>21</v>
      </c>
      <c r="Y9" s="29">
        <f t="shared" si="0"/>
        <v>22</v>
      </c>
      <c r="Z9" s="29">
        <f t="shared" si="0"/>
        <v>23</v>
      </c>
      <c r="AA9" s="29">
        <f t="shared" si="0"/>
        <v>24</v>
      </c>
      <c r="AB9" s="29">
        <f t="shared" si="0"/>
        <v>25</v>
      </c>
      <c r="AC9" s="29">
        <f t="shared" si="0"/>
        <v>26</v>
      </c>
      <c r="AD9" s="29">
        <f t="shared" si="0"/>
        <v>27</v>
      </c>
      <c r="AE9" s="29">
        <f t="shared" si="0"/>
        <v>28</v>
      </c>
      <c r="AF9" s="29">
        <f t="shared" si="0"/>
        <v>29</v>
      </c>
      <c r="AG9" s="29">
        <f t="shared" si="0"/>
        <v>30</v>
      </c>
    </row>
    <row r="10" spans="1:33" ht="12" hidden="1" x14ac:dyDescent="0.25">
      <c r="A10" s="13" t="s">
        <v>122</v>
      </c>
      <c r="B10" s="1"/>
      <c r="C10" s="1"/>
      <c r="D10" s="30">
        <f>B4</f>
        <v>45658</v>
      </c>
      <c r="E10" s="30">
        <f>IFERROR(IF(E9="","",D11+1),"")</f>
        <v>46023</v>
      </c>
      <c r="F10" s="30">
        <f t="shared" ref="F10:AG10" si="1">IFERROR(IF(F9="","",E11+1),"")</f>
        <v>46388</v>
      </c>
      <c r="G10" s="30">
        <f t="shared" si="1"/>
        <v>46753</v>
      </c>
      <c r="H10" s="30">
        <f t="shared" si="1"/>
        <v>47119</v>
      </c>
      <c r="I10" s="30">
        <f t="shared" si="1"/>
        <v>47484</v>
      </c>
      <c r="J10" s="30">
        <f t="shared" si="1"/>
        <v>47849</v>
      </c>
      <c r="K10" s="30">
        <f t="shared" si="1"/>
        <v>48214</v>
      </c>
      <c r="L10" s="30">
        <f t="shared" si="1"/>
        <v>48580</v>
      </c>
      <c r="M10" s="30">
        <f t="shared" si="1"/>
        <v>48945</v>
      </c>
      <c r="N10" s="30">
        <f t="shared" si="1"/>
        <v>49310</v>
      </c>
      <c r="O10" s="30">
        <f t="shared" si="1"/>
        <v>49675</v>
      </c>
      <c r="P10" s="30">
        <f t="shared" si="1"/>
        <v>50041</v>
      </c>
      <c r="Q10" s="30">
        <f t="shared" si="1"/>
        <v>50406</v>
      </c>
      <c r="R10" s="30">
        <f t="shared" si="1"/>
        <v>50771</v>
      </c>
      <c r="S10" s="30">
        <f t="shared" si="1"/>
        <v>51136</v>
      </c>
      <c r="T10" s="30">
        <f t="shared" si="1"/>
        <v>51502</v>
      </c>
      <c r="U10" s="30">
        <f t="shared" si="1"/>
        <v>51867</v>
      </c>
      <c r="V10" s="30">
        <f t="shared" si="1"/>
        <v>52232</v>
      </c>
      <c r="W10" s="30">
        <f t="shared" si="1"/>
        <v>52597</v>
      </c>
      <c r="X10" s="30">
        <f t="shared" si="1"/>
        <v>52963</v>
      </c>
      <c r="Y10" s="30">
        <f t="shared" si="1"/>
        <v>53328</v>
      </c>
      <c r="Z10" s="30">
        <f t="shared" si="1"/>
        <v>53693</v>
      </c>
      <c r="AA10" s="30">
        <f t="shared" si="1"/>
        <v>54058</v>
      </c>
      <c r="AB10" s="30">
        <f t="shared" si="1"/>
        <v>54424</v>
      </c>
      <c r="AC10" s="30">
        <f t="shared" si="1"/>
        <v>54789</v>
      </c>
      <c r="AD10" s="30">
        <f t="shared" si="1"/>
        <v>55154</v>
      </c>
      <c r="AE10" s="30">
        <f t="shared" si="1"/>
        <v>55519</v>
      </c>
      <c r="AF10" s="30">
        <f t="shared" si="1"/>
        <v>55885</v>
      </c>
      <c r="AG10" s="30">
        <f t="shared" si="1"/>
        <v>56250</v>
      </c>
    </row>
    <row r="11" spans="1:33" ht="12" hidden="1" x14ac:dyDescent="0.25">
      <c r="A11" s="13" t="s">
        <v>123</v>
      </c>
      <c r="B11" s="1"/>
      <c r="C11" s="1"/>
      <c r="D11" s="30">
        <f>B5</f>
        <v>46022</v>
      </c>
      <c r="E11" s="30">
        <f>IFERROR(IF(YEAR($B$7)=E12,$B$7,EOMONTH(E10,11)),"")</f>
        <v>46387</v>
      </c>
      <c r="F11" s="30">
        <f t="shared" ref="F11:AG11" si="2">IFERROR(IF(YEAR($B$7)=F12,$B$7,EOMONTH(F10,11)),"")</f>
        <v>46752</v>
      </c>
      <c r="G11" s="30">
        <f t="shared" si="2"/>
        <v>47118</v>
      </c>
      <c r="H11" s="30">
        <f t="shared" si="2"/>
        <v>47483</v>
      </c>
      <c r="I11" s="30">
        <f t="shared" si="2"/>
        <v>47848</v>
      </c>
      <c r="J11" s="30">
        <f t="shared" si="2"/>
        <v>48213</v>
      </c>
      <c r="K11" s="30">
        <f t="shared" si="2"/>
        <v>48579</v>
      </c>
      <c r="L11" s="30">
        <f t="shared" si="2"/>
        <v>48944</v>
      </c>
      <c r="M11" s="30">
        <f t="shared" si="2"/>
        <v>49309</v>
      </c>
      <c r="N11" s="30">
        <f t="shared" si="2"/>
        <v>49674</v>
      </c>
      <c r="O11" s="30">
        <f t="shared" si="2"/>
        <v>50040</v>
      </c>
      <c r="P11" s="30">
        <f t="shared" si="2"/>
        <v>50405</v>
      </c>
      <c r="Q11" s="30">
        <f t="shared" si="2"/>
        <v>50770</v>
      </c>
      <c r="R11" s="30">
        <f t="shared" si="2"/>
        <v>51135</v>
      </c>
      <c r="S11" s="30">
        <f t="shared" si="2"/>
        <v>51501</v>
      </c>
      <c r="T11" s="30">
        <f t="shared" si="2"/>
        <v>51866</v>
      </c>
      <c r="U11" s="30">
        <f t="shared" si="2"/>
        <v>52231</v>
      </c>
      <c r="V11" s="30">
        <f t="shared" si="2"/>
        <v>52596</v>
      </c>
      <c r="W11" s="30">
        <f t="shared" si="2"/>
        <v>52962</v>
      </c>
      <c r="X11" s="30">
        <f t="shared" si="2"/>
        <v>53327</v>
      </c>
      <c r="Y11" s="30">
        <f t="shared" si="2"/>
        <v>53692</v>
      </c>
      <c r="Z11" s="30">
        <f t="shared" si="2"/>
        <v>54057</v>
      </c>
      <c r="AA11" s="30">
        <f t="shared" si="2"/>
        <v>54423</v>
      </c>
      <c r="AB11" s="30">
        <f t="shared" si="2"/>
        <v>54788</v>
      </c>
      <c r="AC11" s="30">
        <f t="shared" si="2"/>
        <v>55153</v>
      </c>
      <c r="AD11" s="30">
        <f t="shared" si="2"/>
        <v>55518</v>
      </c>
      <c r="AE11" s="30">
        <f t="shared" si="2"/>
        <v>55884</v>
      </c>
      <c r="AF11" s="30">
        <f t="shared" si="2"/>
        <v>56249</v>
      </c>
      <c r="AG11" s="30">
        <f t="shared" si="2"/>
        <v>56614</v>
      </c>
    </row>
    <row r="12" spans="1:33" ht="12" hidden="1" x14ac:dyDescent="0.25">
      <c r="A12" s="13" t="s">
        <v>99</v>
      </c>
      <c r="B12" s="1"/>
      <c r="C12" s="1"/>
      <c r="D12" s="29">
        <f>YEAR(D10)</f>
        <v>2025</v>
      </c>
      <c r="E12" s="29">
        <f>IFERROR(IF(E9="","",D12+1),"")</f>
        <v>2026</v>
      </c>
      <c r="F12" s="29">
        <f t="shared" ref="F12:AG12" si="3">IFERROR(IF(F9="","",E12+1),"")</f>
        <v>2027</v>
      </c>
      <c r="G12" s="29">
        <f t="shared" si="3"/>
        <v>2028</v>
      </c>
      <c r="H12" s="29">
        <f t="shared" si="3"/>
        <v>2029</v>
      </c>
      <c r="I12" s="29">
        <f t="shared" si="3"/>
        <v>2030</v>
      </c>
      <c r="J12" s="29">
        <f t="shared" si="3"/>
        <v>2031</v>
      </c>
      <c r="K12" s="29">
        <f t="shared" si="3"/>
        <v>2032</v>
      </c>
      <c r="L12" s="29">
        <f t="shared" si="3"/>
        <v>2033</v>
      </c>
      <c r="M12" s="29">
        <f t="shared" si="3"/>
        <v>2034</v>
      </c>
      <c r="N12" s="29">
        <f t="shared" si="3"/>
        <v>2035</v>
      </c>
      <c r="O12" s="29">
        <f t="shared" si="3"/>
        <v>2036</v>
      </c>
      <c r="P12" s="29">
        <f t="shared" si="3"/>
        <v>2037</v>
      </c>
      <c r="Q12" s="29">
        <f t="shared" si="3"/>
        <v>2038</v>
      </c>
      <c r="R12" s="29">
        <f t="shared" si="3"/>
        <v>2039</v>
      </c>
      <c r="S12" s="29">
        <f t="shared" si="3"/>
        <v>2040</v>
      </c>
      <c r="T12" s="29">
        <f t="shared" si="3"/>
        <v>2041</v>
      </c>
      <c r="U12" s="29">
        <f t="shared" si="3"/>
        <v>2042</v>
      </c>
      <c r="V12" s="29">
        <f t="shared" si="3"/>
        <v>2043</v>
      </c>
      <c r="W12" s="29">
        <f t="shared" si="3"/>
        <v>2044</v>
      </c>
      <c r="X12" s="29">
        <f t="shared" si="3"/>
        <v>2045</v>
      </c>
      <c r="Y12" s="29">
        <f t="shared" si="3"/>
        <v>2046</v>
      </c>
      <c r="Z12" s="29">
        <f t="shared" si="3"/>
        <v>2047</v>
      </c>
      <c r="AA12" s="29">
        <f t="shared" si="3"/>
        <v>2048</v>
      </c>
      <c r="AB12" s="29">
        <f t="shared" si="3"/>
        <v>2049</v>
      </c>
      <c r="AC12" s="29">
        <f t="shared" si="3"/>
        <v>2050</v>
      </c>
      <c r="AD12" s="29">
        <f t="shared" si="3"/>
        <v>2051</v>
      </c>
      <c r="AE12" s="29">
        <f t="shared" si="3"/>
        <v>2052</v>
      </c>
      <c r="AF12" s="29">
        <f t="shared" si="3"/>
        <v>2053</v>
      </c>
      <c r="AG12" s="29">
        <f t="shared" si="3"/>
        <v>2054</v>
      </c>
    </row>
    <row r="13" spans="1:33" ht="12" hidden="1" x14ac:dyDescent="0.25">
      <c r="A13" s="13" t="s">
        <v>124</v>
      </c>
      <c r="B13" s="1"/>
      <c r="C13" s="1"/>
      <c r="D13" s="31">
        <f>_xlfn.DAYS(D11,D10)+1</f>
        <v>365</v>
      </c>
      <c r="E13" s="31">
        <f>IFERROR(IF(E9="","",_xlfn.DAYS(E11,D11)),"")</f>
        <v>365</v>
      </c>
      <c r="F13" s="31">
        <f t="shared" ref="F13:AG13" si="4">IFERROR(IF(F9="","",_xlfn.DAYS(F11,E11)),"")</f>
        <v>365</v>
      </c>
      <c r="G13" s="31">
        <f t="shared" si="4"/>
        <v>366</v>
      </c>
      <c r="H13" s="31">
        <f t="shared" si="4"/>
        <v>365</v>
      </c>
      <c r="I13" s="31">
        <f t="shared" si="4"/>
        <v>365</v>
      </c>
      <c r="J13" s="31">
        <f t="shared" si="4"/>
        <v>365</v>
      </c>
      <c r="K13" s="31">
        <f t="shared" si="4"/>
        <v>366</v>
      </c>
      <c r="L13" s="31">
        <f t="shared" si="4"/>
        <v>365</v>
      </c>
      <c r="M13" s="31">
        <f t="shared" si="4"/>
        <v>365</v>
      </c>
      <c r="N13" s="31">
        <f t="shared" si="4"/>
        <v>365</v>
      </c>
      <c r="O13" s="31">
        <f t="shared" si="4"/>
        <v>366</v>
      </c>
      <c r="P13" s="31">
        <f t="shared" si="4"/>
        <v>365</v>
      </c>
      <c r="Q13" s="31">
        <f t="shared" si="4"/>
        <v>365</v>
      </c>
      <c r="R13" s="31">
        <f t="shared" si="4"/>
        <v>365</v>
      </c>
      <c r="S13" s="31">
        <f t="shared" si="4"/>
        <v>366</v>
      </c>
      <c r="T13" s="31">
        <f t="shared" si="4"/>
        <v>365</v>
      </c>
      <c r="U13" s="31">
        <f t="shared" si="4"/>
        <v>365</v>
      </c>
      <c r="V13" s="31">
        <f t="shared" si="4"/>
        <v>365</v>
      </c>
      <c r="W13" s="31">
        <f t="shared" si="4"/>
        <v>366</v>
      </c>
      <c r="X13" s="31">
        <f t="shared" si="4"/>
        <v>365</v>
      </c>
      <c r="Y13" s="31">
        <f t="shared" si="4"/>
        <v>365</v>
      </c>
      <c r="Z13" s="31">
        <f t="shared" si="4"/>
        <v>365</v>
      </c>
      <c r="AA13" s="31">
        <f t="shared" si="4"/>
        <v>366</v>
      </c>
      <c r="AB13" s="31">
        <f t="shared" si="4"/>
        <v>365</v>
      </c>
      <c r="AC13" s="31">
        <f t="shared" si="4"/>
        <v>365</v>
      </c>
      <c r="AD13" s="31">
        <f t="shared" si="4"/>
        <v>365</v>
      </c>
      <c r="AE13" s="31">
        <f t="shared" si="4"/>
        <v>366</v>
      </c>
      <c r="AF13" s="31">
        <f t="shared" si="4"/>
        <v>365</v>
      </c>
      <c r="AG13" s="31">
        <f t="shared" si="4"/>
        <v>365</v>
      </c>
    </row>
    <row r="14" spans="1:33" x14ac:dyDescent="0.25">
      <c r="A14" s="13" t="s">
        <v>110</v>
      </c>
      <c r="B14" s="26">
        <f>B63</f>
        <v>0</v>
      </c>
    </row>
    <row r="15" spans="1:33" x14ac:dyDescent="0.25">
      <c r="A15" s="13"/>
    </row>
    <row r="16" spans="1:33" x14ac:dyDescent="0.25">
      <c r="A16" s="14" t="s">
        <v>0</v>
      </c>
      <c r="B16" s="10" t="s">
        <v>1</v>
      </c>
      <c r="G16" s="9" t="s">
        <v>6</v>
      </c>
    </row>
    <row r="17" spans="1:6" x14ac:dyDescent="0.25">
      <c r="A17" s="13"/>
    </row>
    <row r="18" spans="1:6" x14ac:dyDescent="0.25">
      <c r="A18" s="15" t="s">
        <v>2</v>
      </c>
      <c r="B18" s="24">
        <f>SUM(B22:B31)</f>
        <v>0</v>
      </c>
    </row>
    <row r="19" spans="1:6" x14ac:dyDescent="0.25">
      <c r="A19" s="13"/>
    </row>
    <row r="20" spans="1:6" x14ac:dyDescent="0.25">
      <c r="A20" s="14" t="s">
        <v>95</v>
      </c>
      <c r="B20" s="10" t="s">
        <v>1</v>
      </c>
      <c r="C20" s="10"/>
      <c r="D20" s="10" t="s">
        <v>3</v>
      </c>
      <c r="E20" s="10"/>
      <c r="F20" s="10"/>
    </row>
    <row r="21" spans="1:6" x14ac:dyDescent="0.25">
      <c r="A21" s="13"/>
      <c r="E21" s="10"/>
      <c r="F21" s="10"/>
    </row>
    <row r="22" spans="1:6" x14ac:dyDescent="0.25">
      <c r="A22" s="13" t="s">
        <v>4</v>
      </c>
      <c r="B22" s="6">
        <v>0</v>
      </c>
      <c r="D22" s="25" t="e">
        <f>B22/$B$18</f>
        <v>#DIV/0!</v>
      </c>
      <c r="E22" s="10"/>
      <c r="F22" s="10"/>
    </row>
    <row r="23" spans="1:6" x14ac:dyDescent="0.25">
      <c r="A23" s="13" t="s">
        <v>4</v>
      </c>
      <c r="B23" s="6">
        <v>0</v>
      </c>
      <c r="D23" s="25" t="e">
        <f t="shared" ref="D23:D31" si="5">B23/$B$18</f>
        <v>#DIV/0!</v>
      </c>
      <c r="E23" s="10"/>
      <c r="F23" s="10"/>
    </row>
    <row r="24" spans="1:6" x14ac:dyDescent="0.25">
      <c r="A24" s="13" t="s">
        <v>4</v>
      </c>
      <c r="B24" s="6">
        <v>0</v>
      </c>
      <c r="D24" s="25" t="e">
        <f t="shared" si="5"/>
        <v>#DIV/0!</v>
      </c>
      <c r="E24" s="10"/>
      <c r="F24" s="10"/>
    </row>
    <row r="25" spans="1:6" x14ac:dyDescent="0.25">
      <c r="A25" s="13" t="s">
        <v>4</v>
      </c>
      <c r="B25" s="6">
        <v>0</v>
      </c>
      <c r="D25" s="25" t="e">
        <f t="shared" si="5"/>
        <v>#DIV/0!</v>
      </c>
      <c r="E25" s="10"/>
      <c r="F25" s="10"/>
    </row>
    <row r="26" spans="1:6" x14ac:dyDescent="0.25">
      <c r="A26" s="13" t="s">
        <v>4</v>
      </c>
      <c r="B26" s="6">
        <v>0</v>
      </c>
      <c r="D26" s="25" t="e">
        <f t="shared" si="5"/>
        <v>#DIV/0!</v>
      </c>
      <c r="E26" s="10"/>
      <c r="F26" s="10"/>
    </row>
    <row r="27" spans="1:6" x14ac:dyDescent="0.25">
      <c r="A27" s="13" t="s">
        <v>4</v>
      </c>
      <c r="B27" s="6">
        <v>0</v>
      </c>
      <c r="D27" s="25" t="e">
        <f t="shared" si="5"/>
        <v>#DIV/0!</v>
      </c>
      <c r="E27" s="10"/>
      <c r="F27" s="10"/>
    </row>
    <row r="28" spans="1:6" x14ac:dyDescent="0.25">
      <c r="A28" s="13" t="s">
        <v>4</v>
      </c>
      <c r="B28" s="6">
        <v>0</v>
      </c>
      <c r="D28" s="25" t="e">
        <f t="shared" si="5"/>
        <v>#DIV/0!</v>
      </c>
      <c r="E28" s="10"/>
      <c r="F28" s="10"/>
    </row>
    <row r="29" spans="1:6" x14ac:dyDescent="0.25">
      <c r="A29" s="13" t="s">
        <v>4</v>
      </c>
      <c r="B29" s="6">
        <v>0</v>
      </c>
      <c r="D29" s="25" t="e">
        <f t="shared" si="5"/>
        <v>#DIV/0!</v>
      </c>
      <c r="E29" s="10"/>
      <c r="F29" s="10"/>
    </row>
    <row r="30" spans="1:6" x14ac:dyDescent="0.25">
      <c r="A30" s="13" t="s">
        <v>4</v>
      </c>
      <c r="B30" s="6">
        <v>0</v>
      </c>
      <c r="D30" s="25" t="e">
        <f t="shared" si="5"/>
        <v>#DIV/0!</v>
      </c>
      <c r="E30" s="10"/>
      <c r="F30" s="10"/>
    </row>
    <row r="31" spans="1:6" x14ac:dyDescent="0.25">
      <c r="A31" s="13" t="s">
        <v>4</v>
      </c>
      <c r="B31" s="6">
        <v>0</v>
      </c>
      <c r="D31" s="25" t="e">
        <f t="shared" si="5"/>
        <v>#DIV/0!</v>
      </c>
      <c r="E31" s="10"/>
      <c r="F31" s="10"/>
    </row>
    <row r="32" spans="1:6" x14ac:dyDescent="0.25">
      <c r="A32" s="13"/>
      <c r="E32" s="10"/>
      <c r="F32" s="10"/>
    </row>
    <row r="33" spans="1:7" x14ac:dyDescent="0.25">
      <c r="A33" s="14" t="s">
        <v>5</v>
      </c>
      <c r="B33" s="10" t="s">
        <v>1</v>
      </c>
      <c r="C33" s="10"/>
      <c r="D33" s="10" t="s">
        <v>3</v>
      </c>
      <c r="E33" s="10"/>
      <c r="F33" s="10"/>
      <c r="G33" s="9" t="s">
        <v>6</v>
      </c>
    </row>
    <row r="34" spans="1:7" x14ac:dyDescent="0.25">
      <c r="A34" s="13"/>
      <c r="E34" s="10"/>
      <c r="F34" s="10"/>
    </row>
    <row r="35" spans="1:7" x14ac:dyDescent="0.25">
      <c r="A35" s="13" t="s">
        <v>7</v>
      </c>
      <c r="B35" s="6">
        <v>0</v>
      </c>
      <c r="D35" s="25" t="e">
        <f>B35/(B35+B36+B37+B38)</f>
        <v>#DIV/0!</v>
      </c>
      <c r="E35" s="10"/>
      <c r="F35" s="10"/>
    </row>
    <row r="36" spans="1:7" x14ac:dyDescent="0.25">
      <c r="A36" s="13" t="s">
        <v>8</v>
      </c>
      <c r="B36" s="6">
        <v>0</v>
      </c>
      <c r="D36" s="25" t="e">
        <f>B36/(B35+B36+B37+B38)</f>
        <v>#DIV/0!</v>
      </c>
      <c r="E36" s="10"/>
      <c r="F36" s="10"/>
    </row>
    <row r="37" spans="1:7" x14ac:dyDescent="0.25">
      <c r="A37" s="13" t="s">
        <v>9</v>
      </c>
      <c r="B37" s="6">
        <v>0</v>
      </c>
      <c r="D37" s="25" t="e">
        <f>B37/(B35+B36+B37+B38)</f>
        <v>#DIV/0!</v>
      </c>
      <c r="E37" s="10"/>
      <c r="F37" s="10"/>
    </row>
    <row r="38" spans="1:7" x14ac:dyDescent="0.25">
      <c r="A38" s="13" t="s">
        <v>10</v>
      </c>
      <c r="B38" s="6">
        <v>0</v>
      </c>
    </row>
    <row r="39" spans="1:7" x14ac:dyDescent="0.25">
      <c r="A39" s="13" t="s">
        <v>11</v>
      </c>
      <c r="B39" s="24">
        <f>B18-B38</f>
        <v>0</v>
      </c>
    </row>
    <row r="40" spans="1:7" x14ac:dyDescent="0.25">
      <c r="A40" s="13" t="s">
        <v>12</v>
      </c>
      <c r="B40" s="7">
        <v>0</v>
      </c>
    </row>
    <row r="41" spans="1:7" x14ac:dyDescent="0.25">
      <c r="A41" s="13" t="s">
        <v>13</v>
      </c>
      <c r="B41" s="7">
        <v>0</v>
      </c>
    </row>
    <row r="42" spans="1:7" x14ac:dyDescent="0.25">
      <c r="A42" s="13" t="s">
        <v>14</v>
      </c>
      <c r="B42" s="6">
        <v>0</v>
      </c>
    </row>
    <row r="43" spans="1:7" x14ac:dyDescent="0.25">
      <c r="A43" s="13" t="s">
        <v>15</v>
      </c>
      <c r="B43" s="23" t="e">
        <f>(B36+B37)/B35</f>
        <v>#DIV/0!</v>
      </c>
    </row>
    <row r="44" spans="1:7" x14ac:dyDescent="0.25">
      <c r="A44" s="13" t="s">
        <v>16</v>
      </c>
      <c r="B44" s="7">
        <v>0</v>
      </c>
    </row>
    <row r="45" spans="1:7" x14ac:dyDescent="0.25">
      <c r="A45" s="13" t="s">
        <v>96</v>
      </c>
      <c r="B45" s="7">
        <v>0</v>
      </c>
    </row>
    <row r="46" spans="1:7" x14ac:dyDescent="0.25">
      <c r="A46" s="13"/>
    </row>
    <row r="47" spans="1:7" x14ac:dyDescent="0.25">
      <c r="A47" s="14" t="s">
        <v>17</v>
      </c>
      <c r="B47" s="10" t="s">
        <v>97</v>
      </c>
      <c r="G47" s="9" t="s">
        <v>6</v>
      </c>
    </row>
    <row r="48" spans="1:7" x14ac:dyDescent="0.25">
      <c r="A48" s="13"/>
    </row>
    <row r="49" spans="1:7" x14ac:dyDescent="0.25">
      <c r="A49" s="13" t="s">
        <v>83</v>
      </c>
      <c r="B49" s="6">
        <v>0</v>
      </c>
    </row>
    <row r="50" spans="1:7" x14ac:dyDescent="0.25">
      <c r="A50" s="13" t="s">
        <v>84</v>
      </c>
      <c r="B50" s="6">
        <v>0</v>
      </c>
    </row>
    <row r="51" spans="1:7" x14ac:dyDescent="0.25">
      <c r="A51" s="13" t="s">
        <v>85</v>
      </c>
      <c r="B51" s="6">
        <v>0</v>
      </c>
    </row>
    <row r="52" spans="1:7" x14ac:dyDescent="0.25">
      <c r="A52" s="13" t="s">
        <v>86</v>
      </c>
      <c r="B52" s="6">
        <v>0</v>
      </c>
    </row>
    <row r="53" spans="1:7" x14ac:dyDescent="0.25">
      <c r="A53" s="13" t="s">
        <v>87</v>
      </c>
      <c r="B53" s="6">
        <v>0</v>
      </c>
    </row>
    <row r="54" spans="1:7" x14ac:dyDescent="0.25">
      <c r="A54" s="13" t="s">
        <v>88</v>
      </c>
      <c r="B54" s="6">
        <v>0</v>
      </c>
    </row>
    <row r="55" spans="1:7" x14ac:dyDescent="0.25">
      <c r="A55" s="13" t="s">
        <v>89</v>
      </c>
      <c r="B55" s="6">
        <v>0</v>
      </c>
    </row>
    <row r="56" spans="1:7" x14ac:dyDescent="0.25">
      <c r="A56" s="13" t="s">
        <v>90</v>
      </c>
      <c r="B56" s="6">
        <v>0</v>
      </c>
    </row>
    <row r="57" spans="1:7" x14ac:dyDescent="0.25">
      <c r="A57" s="13"/>
    </row>
    <row r="58" spans="1:7" s="4" customFormat="1" x14ac:dyDescent="0.25">
      <c r="A58" s="14" t="s">
        <v>18</v>
      </c>
      <c r="B58" s="5"/>
      <c r="C58" s="5"/>
      <c r="D58" s="5"/>
      <c r="E58" s="5"/>
      <c r="F58" s="5"/>
      <c r="G58" s="9" t="s">
        <v>6</v>
      </c>
    </row>
    <row r="59" spans="1:7" x14ac:dyDescent="0.25">
      <c r="A59" s="13"/>
    </row>
    <row r="60" spans="1:7" x14ac:dyDescent="0.25">
      <c r="A60" s="13" t="s">
        <v>19</v>
      </c>
      <c r="B60" s="23">
        <f>B39</f>
        <v>0</v>
      </c>
      <c r="C60" s="2" t="s">
        <v>20</v>
      </c>
    </row>
    <row r="61" spans="1:7" x14ac:dyDescent="0.25">
      <c r="A61" s="13" t="s">
        <v>100</v>
      </c>
      <c r="B61" s="6">
        <v>0</v>
      </c>
      <c r="C61" s="2" t="s">
        <v>99</v>
      </c>
    </row>
    <row r="62" spans="1:7" x14ac:dyDescent="0.25">
      <c r="A62" s="13" t="s">
        <v>98</v>
      </c>
      <c r="B62" s="23" t="e">
        <f>B60/B61</f>
        <v>#DIV/0!</v>
      </c>
    </row>
    <row r="63" spans="1:7" x14ac:dyDescent="0.25">
      <c r="A63" s="13" t="s">
        <v>111</v>
      </c>
      <c r="B63" s="8"/>
    </row>
    <row r="64" spans="1:7" x14ac:dyDescent="0.25">
      <c r="A64" s="13" t="s">
        <v>91</v>
      </c>
      <c r="B64" s="23" t="e">
        <f>B62/B63</f>
        <v>#DIV/0!</v>
      </c>
    </row>
    <row r="65" spans="1:26" x14ac:dyDescent="0.25">
      <c r="A65" s="13"/>
    </row>
    <row r="66" spans="1:26" s="4" customFormat="1" x14ac:dyDescent="0.25">
      <c r="A66" s="14" t="s">
        <v>93</v>
      </c>
      <c r="B66" s="5"/>
      <c r="C66" s="5"/>
      <c r="D66" s="5"/>
      <c r="E66" s="5"/>
      <c r="F66" s="5"/>
    </row>
    <row r="67" spans="1:26" x14ac:dyDescent="0.25">
      <c r="A67" s="13"/>
    </row>
    <row r="68" spans="1:26" x14ac:dyDescent="0.25">
      <c r="A68" s="13"/>
      <c r="E68" s="11" t="s">
        <v>21</v>
      </c>
      <c r="F68" s="11"/>
    </row>
    <row r="69" spans="1:26" s="4" customFormat="1" x14ac:dyDescent="0.25">
      <c r="A69" s="15" t="s">
        <v>22</v>
      </c>
      <c r="B69" s="5"/>
      <c r="C69" s="5"/>
      <c r="D69" s="5"/>
      <c r="E69" s="19" t="s">
        <v>115</v>
      </c>
      <c r="F69" s="5" t="s">
        <v>114</v>
      </c>
      <c r="G69" s="24">
        <f>D12</f>
        <v>2025</v>
      </c>
      <c r="H69" s="24">
        <f t="shared" ref="H69:N69" si="6">E12</f>
        <v>2026</v>
      </c>
      <c r="I69" s="24">
        <f t="shared" si="6"/>
        <v>2027</v>
      </c>
      <c r="J69" s="24">
        <f t="shared" si="6"/>
        <v>2028</v>
      </c>
      <c r="K69" s="24">
        <f t="shared" si="6"/>
        <v>2029</v>
      </c>
      <c r="L69" s="24">
        <f t="shared" si="6"/>
        <v>2030</v>
      </c>
      <c r="M69" s="24">
        <f t="shared" si="6"/>
        <v>2031</v>
      </c>
      <c r="N69" s="24">
        <f t="shared" si="6"/>
        <v>2032</v>
      </c>
      <c r="O69" s="24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5">
      <c r="A70" s="13"/>
      <c r="G70" s="2"/>
      <c r="H70" s="2"/>
      <c r="I70" s="2"/>
    </row>
    <row r="71" spans="1:26" x14ac:dyDescent="0.25">
      <c r="A71" s="13" t="s">
        <v>112</v>
      </c>
      <c r="E71" s="6">
        <f>SUM(G71:Z71)</f>
        <v>0</v>
      </c>
      <c r="F71" s="6" t="e">
        <f>AVERAGE(G71:Z71)</f>
        <v>#DIV/0!</v>
      </c>
      <c r="G71" s="2"/>
      <c r="H71" s="2"/>
      <c r="I71" s="2"/>
    </row>
    <row r="72" spans="1:26" s="20" customFormat="1" x14ac:dyDescent="0.25">
      <c r="A72" s="13" t="s">
        <v>23</v>
      </c>
      <c r="B72" s="2"/>
      <c r="C72" s="2"/>
      <c r="D72" s="2"/>
      <c r="E72" s="3"/>
      <c r="F72" s="3"/>
      <c r="G72" s="3"/>
      <c r="H72" s="3"/>
      <c r="I72" s="3"/>
    </row>
    <row r="73" spans="1:26" x14ac:dyDescent="0.25">
      <c r="A73" s="13" t="s">
        <v>112</v>
      </c>
      <c r="E73" s="6">
        <f>SUM(G73:Z73)</f>
        <v>0</v>
      </c>
      <c r="F73" s="6" t="e">
        <f>AVERAGE(G73:Z73)</f>
        <v>#DIV/0!</v>
      </c>
      <c r="G73" s="2"/>
      <c r="H73" s="2"/>
      <c r="I73" s="2"/>
    </row>
    <row r="74" spans="1:26" x14ac:dyDescent="0.25">
      <c r="A74" s="13" t="s">
        <v>23</v>
      </c>
      <c r="E74" s="3"/>
      <c r="F74" s="3"/>
      <c r="G74" s="2"/>
      <c r="H74" s="2"/>
      <c r="I74" s="2"/>
    </row>
    <row r="75" spans="1:26" x14ac:dyDescent="0.25">
      <c r="A75" s="13" t="s">
        <v>112</v>
      </c>
      <c r="E75" s="6">
        <f>SUM(G75:Z75)</f>
        <v>0</v>
      </c>
      <c r="F75" s="6" t="e">
        <f>AVERAGE(G75:Z75)</f>
        <v>#DIV/0!</v>
      </c>
      <c r="G75" s="2"/>
      <c r="H75" s="2"/>
      <c r="I75" s="2"/>
    </row>
    <row r="76" spans="1:26" x14ac:dyDescent="0.25">
      <c r="A76" s="13" t="s">
        <v>23</v>
      </c>
      <c r="E76" s="3"/>
      <c r="F76" s="3"/>
      <c r="G76" s="2"/>
      <c r="H76" s="2"/>
      <c r="I76" s="2"/>
    </row>
    <row r="77" spans="1:26" x14ac:dyDescent="0.25">
      <c r="A77" s="13"/>
      <c r="G77" s="2"/>
      <c r="H77" s="2"/>
      <c r="I77" s="2"/>
    </row>
    <row r="78" spans="1:26" s="4" customFormat="1" x14ac:dyDescent="0.25">
      <c r="A78" s="14" t="s">
        <v>24</v>
      </c>
      <c r="B78" s="5"/>
      <c r="C78" s="5"/>
      <c r="D78" s="5"/>
      <c r="E78" s="19" t="s">
        <v>115</v>
      </c>
      <c r="F78" s="5" t="s">
        <v>114</v>
      </c>
      <c r="G78" s="24">
        <f>D12</f>
        <v>2025</v>
      </c>
      <c r="H78" s="24">
        <f t="shared" ref="H78:L78" si="7">E12</f>
        <v>2026</v>
      </c>
      <c r="I78" s="24">
        <f t="shared" si="7"/>
        <v>2027</v>
      </c>
      <c r="J78" s="24">
        <f t="shared" si="7"/>
        <v>2028</v>
      </c>
      <c r="K78" s="24">
        <f t="shared" si="7"/>
        <v>2029</v>
      </c>
      <c r="L78" s="24">
        <f t="shared" si="7"/>
        <v>2030</v>
      </c>
      <c r="M78" s="24">
        <f t="shared" ref="M78" si="8">J12</f>
        <v>2031</v>
      </c>
      <c r="N78" s="24">
        <f t="shared" ref="N78" si="9">K12</f>
        <v>2032</v>
      </c>
      <c r="O78" s="24">
        <f t="shared" ref="O78" si="10">L12</f>
        <v>2033</v>
      </c>
      <c r="P78" s="24">
        <f t="shared" ref="P78" si="11">M12</f>
        <v>2034</v>
      </c>
      <c r="Q78" s="24">
        <f t="shared" ref="Q78" si="12">N12</f>
        <v>2035</v>
      </c>
      <c r="R78" s="24">
        <f t="shared" ref="R78" si="13">O12</f>
        <v>2036</v>
      </c>
      <c r="S78" s="24">
        <f t="shared" ref="S78" si="14">P12</f>
        <v>2037</v>
      </c>
      <c r="T78" s="24">
        <f t="shared" ref="T78" si="15">Q12</f>
        <v>2038</v>
      </c>
      <c r="U78" s="24">
        <f t="shared" ref="U78" si="16">R12</f>
        <v>2039</v>
      </c>
      <c r="V78" s="24">
        <f t="shared" ref="V78" si="17">S12</f>
        <v>2040</v>
      </c>
      <c r="W78" s="24">
        <f t="shared" ref="W78" si="18">T12</f>
        <v>2041</v>
      </c>
      <c r="X78" s="24">
        <f t="shared" ref="X78" si="19">U12</f>
        <v>2042</v>
      </c>
      <c r="Y78" s="24">
        <f t="shared" ref="Y78" si="20">V12</f>
        <v>2043</v>
      </c>
      <c r="Z78" s="24">
        <f t="shared" ref="Z78" si="21">W12</f>
        <v>2044</v>
      </c>
    </row>
    <row r="79" spans="1:26" x14ac:dyDescent="0.25">
      <c r="A79" s="13"/>
      <c r="G79" s="2"/>
      <c r="H79" s="2"/>
      <c r="I79" s="2"/>
    </row>
    <row r="80" spans="1:26" x14ac:dyDescent="0.25">
      <c r="A80" s="15" t="s">
        <v>25</v>
      </c>
      <c r="E80" s="22">
        <f>SUM(G80:Z80)</f>
        <v>0</v>
      </c>
      <c r="F80" s="22" t="e">
        <f>E80/$B$6</f>
        <v>#DIV/0!</v>
      </c>
      <c r="G80" s="22">
        <f>G81+G82+G83</f>
        <v>0</v>
      </c>
      <c r="H80" s="22">
        <f t="shared" ref="H80:N80" si="22">H81+H82+H83</f>
        <v>0</v>
      </c>
      <c r="I80" s="22">
        <f t="shared" si="22"/>
        <v>0</v>
      </c>
      <c r="J80" s="22">
        <f t="shared" si="22"/>
        <v>0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x14ac:dyDescent="0.25">
      <c r="A81" s="16" t="s">
        <v>113</v>
      </c>
      <c r="E81" s="23">
        <f>SUM(G81:Z81)</f>
        <v>0</v>
      </c>
      <c r="F81" s="23" t="e">
        <f>AVERAGE(G81:Z81)</f>
        <v>#DIV/0!</v>
      </c>
      <c r="G81" s="6"/>
      <c r="H81" s="6"/>
      <c r="I81" s="6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x14ac:dyDescent="0.25">
      <c r="A82" s="16" t="s">
        <v>113</v>
      </c>
      <c r="E82" s="23">
        <f>SUM(G82:Z82)</f>
        <v>0</v>
      </c>
      <c r="F82" s="23" t="e">
        <f t="shared" ref="F82:F83" si="23">AVERAGE(G82:Z82)</f>
        <v>#DIV/0!</v>
      </c>
      <c r="G82" s="6"/>
      <c r="H82" s="6"/>
      <c r="I82" s="6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x14ac:dyDescent="0.25">
      <c r="A83" s="16" t="s">
        <v>101</v>
      </c>
      <c r="E83" s="23">
        <f>SUM(G83:Z83)</f>
        <v>0</v>
      </c>
      <c r="F83" s="23" t="e">
        <f t="shared" si="23"/>
        <v>#DIV/0!</v>
      </c>
      <c r="G83" s="6"/>
      <c r="H83" s="6"/>
      <c r="I83" s="6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15" t="s">
        <v>26</v>
      </c>
      <c r="E84" s="22">
        <f>SUM(G84:Z84)</f>
        <v>0</v>
      </c>
      <c r="F84" s="22" t="e">
        <f>E84/$B$6</f>
        <v>#DIV/0!</v>
      </c>
      <c r="G84" s="22">
        <f>G85+G86+G87+G88+G89+G90+G91</f>
        <v>0</v>
      </c>
      <c r="H84" s="22">
        <f t="shared" ref="H84:N84" si="24">H85+H86+H87+H88+H89+H90+H91</f>
        <v>0</v>
      </c>
      <c r="I84" s="22">
        <f t="shared" si="24"/>
        <v>0</v>
      </c>
      <c r="J84" s="22">
        <f t="shared" si="24"/>
        <v>0</v>
      </c>
      <c r="K84" s="22">
        <f t="shared" si="24"/>
        <v>0</v>
      </c>
      <c r="L84" s="22">
        <f t="shared" si="24"/>
        <v>0</v>
      </c>
      <c r="M84" s="22">
        <f t="shared" si="24"/>
        <v>0</v>
      </c>
      <c r="N84" s="22">
        <f t="shared" si="24"/>
        <v>0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x14ac:dyDescent="0.25">
      <c r="A85" s="16" t="s">
        <v>27</v>
      </c>
      <c r="E85" s="23">
        <f t="shared" ref="E85:E91" si="25">SUM(G85:Z85)</f>
        <v>0</v>
      </c>
      <c r="F85" s="23" t="e">
        <f t="shared" ref="F85:F91" si="26">AVERAGE(G85:Z85)</f>
        <v>#DIV/0!</v>
      </c>
      <c r="G85" s="6"/>
      <c r="H85" s="6"/>
      <c r="I85" s="6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16" t="s">
        <v>106</v>
      </c>
      <c r="E86" s="23">
        <f t="shared" si="25"/>
        <v>0</v>
      </c>
      <c r="F86" s="23" t="e">
        <f t="shared" si="26"/>
        <v>#DIV/0!</v>
      </c>
      <c r="G86" s="6"/>
      <c r="H86" s="6"/>
      <c r="I86" s="6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x14ac:dyDescent="0.25">
      <c r="A87" s="16" t="s">
        <v>94</v>
      </c>
      <c r="E87" s="23">
        <f t="shared" si="25"/>
        <v>0</v>
      </c>
      <c r="F87" s="23" t="e">
        <f t="shared" si="26"/>
        <v>#DIV/0!</v>
      </c>
      <c r="G87" s="6"/>
      <c r="H87" s="6"/>
      <c r="I87" s="6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x14ac:dyDescent="0.25">
      <c r="A88" s="16" t="s">
        <v>28</v>
      </c>
      <c r="E88" s="23">
        <f t="shared" si="25"/>
        <v>0</v>
      </c>
      <c r="F88" s="23" t="e">
        <f t="shared" si="26"/>
        <v>#DIV/0!</v>
      </c>
      <c r="G88" s="6"/>
      <c r="H88" s="6"/>
      <c r="I88" s="6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x14ac:dyDescent="0.25">
      <c r="A89" s="16" t="s">
        <v>116</v>
      </c>
      <c r="E89" s="23">
        <f t="shared" si="25"/>
        <v>0</v>
      </c>
      <c r="F89" s="23" t="e">
        <f t="shared" si="26"/>
        <v>#DIV/0!</v>
      </c>
      <c r="G89" s="6"/>
      <c r="H89" s="6"/>
      <c r="I89" s="6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x14ac:dyDescent="0.25">
      <c r="A90" s="16" t="s">
        <v>29</v>
      </c>
      <c r="E90" s="23">
        <f t="shared" si="25"/>
        <v>0</v>
      </c>
      <c r="F90" s="23" t="e">
        <f t="shared" si="26"/>
        <v>#DIV/0!</v>
      </c>
      <c r="G90" s="6"/>
      <c r="H90" s="6"/>
      <c r="I90" s="6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x14ac:dyDescent="0.25">
      <c r="A91" s="16" t="s">
        <v>30</v>
      </c>
      <c r="E91" s="23">
        <f t="shared" si="25"/>
        <v>0</v>
      </c>
      <c r="F91" s="23" t="e">
        <f t="shared" si="26"/>
        <v>#DIV/0!</v>
      </c>
      <c r="G91" s="6"/>
      <c r="H91" s="6"/>
      <c r="I91" s="6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x14ac:dyDescent="0.25">
      <c r="A92" s="15" t="s">
        <v>31</v>
      </c>
      <c r="E92" s="22">
        <f>SUM(G92:Z92)</f>
        <v>0</v>
      </c>
      <c r="F92" s="22" t="e">
        <f>E92/$B$6</f>
        <v>#DIV/0!</v>
      </c>
      <c r="G92" s="24">
        <f>G80-G84</f>
        <v>0</v>
      </c>
      <c r="H92" s="24">
        <f t="shared" ref="H92:N92" si="27">H80-H84</f>
        <v>0</v>
      </c>
      <c r="I92" s="24">
        <f t="shared" si="27"/>
        <v>0</v>
      </c>
      <c r="J92" s="24">
        <f t="shared" si="27"/>
        <v>0</v>
      </c>
      <c r="K92" s="24">
        <f t="shared" si="27"/>
        <v>0</v>
      </c>
      <c r="L92" s="24">
        <f t="shared" si="27"/>
        <v>0</v>
      </c>
      <c r="M92" s="24">
        <f t="shared" si="27"/>
        <v>0</v>
      </c>
      <c r="N92" s="24">
        <f t="shared" si="27"/>
        <v>0</v>
      </c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x14ac:dyDescent="0.25">
      <c r="A93" s="16" t="s">
        <v>32</v>
      </c>
      <c r="E93" s="23">
        <f t="shared" ref="E93:E97" si="28">SUM(G93:Z93)</f>
        <v>0</v>
      </c>
      <c r="F93" s="23" t="e">
        <f t="shared" ref="F93:F97" si="29">AVERAGE(G93:Z93)</f>
        <v>#DIV/0!</v>
      </c>
      <c r="G93" s="6"/>
      <c r="H93" s="6"/>
      <c r="I93" s="6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x14ac:dyDescent="0.25">
      <c r="A94" s="16" t="s">
        <v>33</v>
      </c>
      <c r="E94" s="23">
        <f t="shared" si="28"/>
        <v>0</v>
      </c>
      <c r="F94" s="23" t="e">
        <f t="shared" si="29"/>
        <v>#DIV/0!</v>
      </c>
      <c r="G94" s="6"/>
      <c r="H94" s="6"/>
      <c r="I94" s="6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x14ac:dyDescent="0.25">
      <c r="A95" s="16" t="s">
        <v>34</v>
      </c>
      <c r="E95" s="23">
        <f t="shared" si="28"/>
        <v>0</v>
      </c>
      <c r="F95" s="23" t="e">
        <f t="shared" si="29"/>
        <v>#DIV/0!</v>
      </c>
      <c r="G95" s="6"/>
      <c r="H95" s="6"/>
      <c r="I95" s="6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x14ac:dyDescent="0.25">
      <c r="A96" s="16" t="s">
        <v>35</v>
      </c>
      <c r="E96" s="23">
        <f t="shared" si="28"/>
        <v>0</v>
      </c>
      <c r="F96" s="23" t="e">
        <f t="shared" si="29"/>
        <v>#DIV/0!</v>
      </c>
      <c r="G96" s="6"/>
      <c r="H96" s="6"/>
      <c r="I96" s="6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x14ac:dyDescent="0.25">
      <c r="A97" s="16" t="s">
        <v>36</v>
      </c>
      <c r="E97" s="23">
        <f t="shared" si="28"/>
        <v>0</v>
      </c>
      <c r="F97" s="23" t="e">
        <f t="shared" si="29"/>
        <v>#DIV/0!</v>
      </c>
      <c r="G97" s="6"/>
      <c r="H97" s="6"/>
      <c r="I97" s="6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x14ac:dyDescent="0.25">
      <c r="A98" s="15" t="s">
        <v>37</v>
      </c>
      <c r="E98" s="22">
        <f>SUM(G98:Z98)</f>
        <v>0</v>
      </c>
      <c r="F98" s="22" t="e">
        <f>E98/$B$6</f>
        <v>#DIV/0!</v>
      </c>
      <c r="G98" s="24">
        <f>G92-(G93+G94+G95+G96+G97)</f>
        <v>0</v>
      </c>
      <c r="H98" s="24">
        <f t="shared" ref="H98:N98" si="30">H92-(H93+H94+H95+H96+H97)</f>
        <v>0</v>
      </c>
      <c r="I98" s="24">
        <f t="shared" si="30"/>
        <v>0</v>
      </c>
      <c r="J98" s="24">
        <f t="shared" si="30"/>
        <v>0</v>
      </c>
      <c r="K98" s="24">
        <f t="shared" si="30"/>
        <v>0</v>
      </c>
      <c r="L98" s="24">
        <f t="shared" si="30"/>
        <v>0</v>
      </c>
      <c r="M98" s="24">
        <f t="shared" si="30"/>
        <v>0</v>
      </c>
      <c r="N98" s="24">
        <f t="shared" si="30"/>
        <v>0</v>
      </c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x14ac:dyDescent="0.25">
      <c r="A99" s="16" t="s">
        <v>38</v>
      </c>
      <c r="E99" s="23">
        <f t="shared" ref="E99" si="31">SUM(G99:Z99)</f>
        <v>0</v>
      </c>
      <c r="F99" s="23" t="e">
        <f t="shared" ref="F99" si="32">AVERAGE(G99:Z99)</f>
        <v>#DIV/0!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25">
      <c r="A100" s="16" t="s">
        <v>39</v>
      </c>
      <c r="E100" s="23">
        <f t="shared" ref="E100:E102" si="33">SUM(G100:Z100)</f>
        <v>0</v>
      </c>
      <c r="F100" s="23" t="e">
        <f t="shared" ref="F100:F102" si="34">AVERAGE(G100:Z100)</f>
        <v>#DIV/0!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25">
      <c r="A101" s="16" t="s">
        <v>40</v>
      </c>
      <c r="E101" s="23">
        <f t="shared" si="33"/>
        <v>0</v>
      </c>
      <c r="F101" s="23" t="e">
        <f t="shared" si="34"/>
        <v>#DIV/0!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25">
      <c r="A102" s="16" t="s">
        <v>102</v>
      </c>
      <c r="E102" s="23">
        <f t="shared" si="33"/>
        <v>0</v>
      </c>
      <c r="F102" s="23" t="e">
        <f t="shared" si="34"/>
        <v>#DIV/0!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25">
      <c r="A103" s="15" t="s">
        <v>41</v>
      </c>
      <c r="E103" s="22">
        <f>SUM(G103:Z103)</f>
        <v>0</v>
      </c>
      <c r="F103" s="22" t="e">
        <f>E103/$B$6</f>
        <v>#DIV/0!</v>
      </c>
      <c r="G103" s="24">
        <f>G98-(G99+G100+G101+G102)</f>
        <v>0</v>
      </c>
      <c r="H103" s="24">
        <f t="shared" ref="H103:N103" si="35">H98-(H99+H100+H101+H102)</f>
        <v>0</v>
      </c>
      <c r="I103" s="24">
        <f t="shared" si="35"/>
        <v>0</v>
      </c>
      <c r="J103" s="24">
        <f t="shared" si="35"/>
        <v>0</v>
      </c>
      <c r="K103" s="24">
        <f t="shared" si="35"/>
        <v>0</v>
      </c>
      <c r="L103" s="24">
        <f t="shared" si="35"/>
        <v>0</v>
      </c>
      <c r="M103" s="24">
        <f t="shared" si="35"/>
        <v>0</v>
      </c>
      <c r="N103" s="24">
        <f t="shared" si="35"/>
        <v>0</v>
      </c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x14ac:dyDescent="0.25">
      <c r="A104" s="16" t="s">
        <v>42</v>
      </c>
      <c r="E104" s="23">
        <f t="shared" ref="E104" si="36">SUM(G104:Z104)</f>
        <v>0</v>
      </c>
      <c r="F104" s="23" t="e">
        <f t="shared" ref="F104" si="37">AVERAGE(G104:Z104)</f>
        <v>#DIV/0!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25">
      <c r="A105" s="16" t="s">
        <v>43</v>
      </c>
      <c r="E105" s="23">
        <f t="shared" ref="E105:E106" si="38">SUM(G105:Z105)</f>
        <v>0</v>
      </c>
      <c r="F105" s="23" t="e">
        <f t="shared" ref="F105:F106" si="39">AVERAGE(G105:Z105)</f>
        <v>#DIV/0!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25">
      <c r="A106" s="16" t="s">
        <v>44</v>
      </c>
      <c r="E106" s="23">
        <f t="shared" si="38"/>
        <v>0</v>
      </c>
      <c r="F106" s="23" t="e">
        <f t="shared" si="39"/>
        <v>#DIV/0!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25">
      <c r="A107" s="15" t="s">
        <v>45</v>
      </c>
      <c r="E107" s="22">
        <f>SUM(G107:Z107)</f>
        <v>0</v>
      </c>
      <c r="F107" s="22" t="e">
        <f>E107/$B$6</f>
        <v>#DIV/0!</v>
      </c>
      <c r="G107" s="24">
        <f>G103+G104-(G105+G106)</f>
        <v>0</v>
      </c>
      <c r="H107" s="24">
        <f t="shared" ref="H107:N107" si="40">H103+H104-(H105+H106)</f>
        <v>0</v>
      </c>
      <c r="I107" s="24">
        <f t="shared" si="40"/>
        <v>0</v>
      </c>
      <c r="J107" s="24">
        <f t="shared" si="40"/>
        <v>0</v>
      </c>
      <c r="K107" s="24">
        <f t="shared" si="40"/>
        <v>0</v>
      </c>
      <c r="L107" s="24">
        <f t="shared" si="40"/>
        <v>0</v>
      </c>
      <c r="M107" s="24">
        <f t="shared" si="40"/>
        <v>0</v>
      </c>
      <c r="N107" s="24">
        <f t="shared" si="40"/>
        <v>0</v>
      </c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x14ac:dyDescent="0.25">
      <c r="A108" s="16" t="s">
        <v>46</v>
      </c>
      <c r="E108" s="23">
        <f t="shared" ref="E108" si="41">SUM(G108:Z108)</f>
        <v>0</v>
      </c>
      <c r="F108" s="23" t="e">
        <f t="shared" ref="F108:F109" si="42">AVERAGE(G108:Z108)</f>
        <v>#DIV/0!</v>
      </c>
      <c r="G108" s="6"/>
      <c r="H108" s="6"/>
      <c r="I108" s="6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s="20" customFormat="1" x14ac:dyDescent="0.25">
      <c r="A109" s="16" t="s">
        <v>47</v>
      </c>
      <c r="B109" s="2"/>
      <c r="C109" s="2"/>
      <c r="D109" s="2"/>
      <c r="E109" s="23"/>
      <c r="F109" s="25" t="e">
        <f t="shared" si="42"/>
        <v>#DIV/0!</v>
      </c>
      <c r="G109" s="7"/>
      <c r="H109" s="7"/>
      <c r="I109" s="7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x14ac:dyDescent="0.25">
      <c r="A110" s="15" t="s">
        <v>48</v>
      </c>
      <c r="E110" s="22">
        <f>SUM(G110:Z110)</f>
        <v>0</v>
      </c>
      <c r="F110" s="22" t="e">
        <f>E110/$B$6</f>
        <v>#DIV/0!</v>
      </c>
      <c r="G110" s="24">
        <f>G107-G108</f>
        <v>0</v>
      </c>
      <c r="H110" s="24">
        <f t="shared" ref="H110:N110" si="43">H107-H108</f>
        <v>0</v>
      </c>
      <c r="I110" s="24">
        <f t="shared" si="43"/>
        <v>0</v>
      </c>
      <c r="J110" s="24">
        <f t="shared" si="43"/>
        <v>0</v>
      </c>
      <c r="K110" s="24">
        <f t="shared" si="43"/>
        <v>0</v>
      </c>
      <c r="L110" s="24">
        <f t="shared" si="43"/>
        <v>0</v>
      </c>
      <c r="M110" s="24">
        <f t="shared" si="43"/>
        <v>0</v>
      </c>
      <c r="N110" s="24">
        <f t="shared" si="43"/>
        <v>0</v>
      </c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x14ac:dyDescent="0.25">
      <c r="A111" s="13"/>
      <c r="G111" s="2"/>
      <c r="H111" s="2"/>
      <c r="I111" s="2"/>
    </row>
    <row r="112" spans="1:26" s="4" customFormat="1" x14ac:dyDescent="0.25">
      <c r="A112" s="14" t="s">
        <v>49</v>
      </c>
      <c r="B112" s="5"/>
      <c r="C112" s="5"/>
      <c r="D112" s="5"/>
      <c r="E112" s="5" t="str">
        <f t="shared" ref="E112:F112" si="44">E69</f>
        <v>En cumulé sur la durée du contrat</v>
      </c>
      <c r="F112" s="5" t="str">
        <f t="shared" si="44"/>
        <v>En moyenne</v>
      </c>
      <c r="G112" s="24">
        <f>D12</f>
        <v>2025</v>
      </c>
      <c r="H112" s="24">
        <f t="shared" ref="H112:L112" si="45">E12</f>
        <v>2026</v>
      </c>
      <c r="I112" s="24">
        <f t="shared" si="45"/>
        <v>2027</v>
      </c>
      <c r="J112" s="24">
        <f t="shared" si="45"/>
        <v>2028</v>
      </c>
      <c r="K112" s="24">
        <f t="shared" si="45"/>
        <v>2029</v>
      </c>
      <c r="L112" s="24">
        <f t="shared" si="45"/>
        <v>2030</v>
      </c>
      <c r="M112" s="24">
        <f t="shared" ref="M112" si="46">J12</f>
        <v>2031</v>
      </c>
      <c r="N112" s="24">
        <f t="shared" ref="N112" si="47">K12</f>
        <v>2032</v>
      </c>
      <c r="O112" s="24">
        <f t="shared" ref="O112" si="48">L12</f>
        <v>2033</v>
      </c>
      <c r="P112" s="24">
        <f t="shared" ref="P112" si="49">M12</f>
        <v>2034</v>
      </c>
      <c r="Q112" s="24">
        <f t="shared" ref="Q112" si="50">N12</f>
        <v>2035</v>
      </c>
      <c r="R112" s="24">
        <f t="shared" ref="R112" si="51">O12</f>
        <v>2036</v>
      </c>
      <c r="S112" s="24">
        <f t="shared" ref="S112" si="52">P12</f>
        <v>2037</v>
      </c>
      <c r="T112" s="24">
        <f t="shared" ref="T112" si="53">Q12</f>
        <v>2038</v>
      </c>
      <c r="U112" s="24">
        <f t="shared" ref="U112" si="54">R12</f>
        <v>2039</v>
      </c>
      <c r="V112" s="24">
        <f t="shared" ref="V112" si="55">S12</f>
        <v>2040</v>
      </c>
      <c r="W112" s="24">
        <f t="shared" ref="W112" si="56">T12</f>
        <v>2041</v>
      </c>
      <c r="X112" s="24">
        <f t="shared" ref="X112" si="57">U12</f>
        <v>2042</v>
      </c>
      <c r="Y112" s="24">
        <f t="shared" ref="Y112" si="58">V12</f>
        <v>2043</v>
      </c>
      <c r="Z112" s="24">
        <f t="shared" ref="Z112" si="59">W12</f>
        <v>2044</v>
      </c>
    </row>
    <row r="113" spans="1:26" x14ac:dyDescent="0.25">
      <c r="A113" s="13"/>
      <c r="G113" s="2"/>
      <c r="H113" s="2"/>
      <c r="I113" s="2"/>
    </row>
    <row r="114" spans="1:26" x14ac:dyDescent="0.25">
      <c r="A114" s="13" t="s">
        <v>50</v>
      </c>
      <c r="E114" s="22">
        <f t="shared" ref="E114:E121" si="60">SUM(G114:Z114)</f>
        <v>0</v>
      </c>
      <c r="F114" s="22" t="e">
        <f t="shared" ref="F114:F121" si="61">E114/$B$6</f>
        <v>#DIV/0!</v>
      </c>
      <c r="G114" s="6"/>
      <c r="H114" s="6"/>
      <c r="I114" s="6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x14ac:dyDescent="0.25">
      <c r="A115" s="13" t="s">
        <v>51</v>
      </c>
      <c r="E115" s="22">
        <f t="shared" si="60"/>
        <v>0</v>
      </c>
      <c r="F115" s="22" t="e">
        <f t="shared" si="61"/>
        <v>#DIV/0!</v>
      </c>
      <c r="G115" s="6"/>
      <c r="H115" s="6"/>
      <c r="I115" s="6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x14ac:dyDescent="0.25">
      <c r="A116" s="13" t="s">
        <v>52</v>
      </c>
      <c r="E116" s="22">
        <f t="shared" si="60"/>
        <v>0</v>
      </c>
      <c r="F116" s="22" t="e">
        <f t="shared" si="61"/>
        <v>#DIV/0!</v>
      </c>
      <c r="G116" s="6"/>
      <c r="H116" s="6"/>
      <c r="I116" s="6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x14ac:dyDescent="0.25">
      <c r="A117" s="13" t="s">
        <v>53</v>
      </c>
      <c r="E117" s="22">
        <f t="shared" si="60"/>
        <v>0</v>
      </c>
      <c r="F117" s="22" t="e">
        <f t="shared" si="61"/>
        <v>#DIV/0!</v>
      </c>
      <c r="G117" s="6"/>
      <c r="H117" s="6"/>
      <c r="I117" s="6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x14ac:dyDescent="0.25">
      <c r="A118" s="13" t="s">
        <v>54</v>
      </c>
      <c r="E118" s="22">
        <f t="shared" si="60"/>
        <v>0</v>
      </c>
      <c r="F118" s="22" t="e">
        <f t="shared" si="61"/>
        <v>#DIV/0!</v>
      </c>
      <c r="G118" s="6"/>
      <c r="H118" s="6"/>
      <c r="I118" s="6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x14ac:dyDescent="0.25">
      <c r="A119" s="13" t="s">
        <v>55</v>
      </c>
      <c r="E119" s="22">
        <f t="shared" si="60"/>
        <v>0</v>
      </c>
      <c r="F119" s="22" t="e">
        <f t="shared" si="61"/>
        <v>#DIV/0!</v>
      </c>
      <c r="G119" s="6"/>
      <c r="H119" s="6"/>
      <c r="I119" s="6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x14ac:dyDescent="0.25">
      <c r="A120" s="13" t="s">
        <v>56</v>
      </c>
      <c r="E120" s="22">
        <f t="shared" si="60"/>
        <v>0</v>
      </c>
      <c r="F120" s="22" t="e">
        <f t="shared" si="61"/>
        <v>#DIV/0!</v>
      </c>
      <c r="G120" s="6"/>
      <c r="H120" s="6"/>
      <c r="I120" s="6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x14ac:dyDescent="0.25">
      <c r="A121" s="13" t="s">
        <v>57</v>
      </c>
      <c r="E121" s="22">
        <f t="shared" si="60"/>
        <v>0</v>
      </c>
      <c r="F121" s="22" t="e">
        <f t="shared" si="61"/>
        <v>#DIV/0!</v>
      </c>
      <c r="G121" s="6"/>
      <c r="H121" s="6"/>
      <c r="I121" s="6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x14ac:dyDescent="0.25">
      <c r="A122" s="13"/>
      <c r="G122" s="2"/>
      <c r="H122" s="2"/>
      <c r="I122" s="2"/>
    </row>
    <row r="123" spans="1:26" s="4" customFormat="1" x14ac:dyDescent="0.25">
      <c r="A123" s="14" t="s">
        <v>58</v>
      </c>
      <c r="B123" s="5"/>
      <c r="C123" s="5"/>
      <c r="D123" s="5"/>
      <c r="E123" s="5" t="str">
        <f t="shared" ref="E123:F123" si="62">E69</f>
        <v>En cumulé sur la durée du contrat</v>
      </c>
      <c r="F123" s="5" t="str">
        <f t="shared" si="62"/>
        <v>En moyenne</v>
      </c>
      <c r="G123" s="24">
        <f>D12</f>
        <v>2025</v>
      </c>
      <c r="H123" s="24">
        <f t="shared" ref="H123:Z123" si="63">E12</f>
        <v>2026</v>
      </c>
      <c r="I123" s="24">
        <f t="shared" si="63"/>
        <v>2027</v>
      </c>
      <c r="J123" s="24">
        <f t="shared" si="63"/>
        <v>2028</v>
      </c>
      <c r="K123" s="24">
        <f t="shared" si="63"/>
        <v>2029</v>
      </c>
      <c r="L123" s="24">
        <f t="shared" si="63"/>
        <v>2030</v>
      </c>
      <c r="M123" s="24">
        <f t="shared" si="63"/>
        <v>2031</v>
      </c>
      <c r="N123" s="24">
        <f t="shared" si="63"/>
        <v>2032</v>
      </c>
      <c r="O123" s="24">
        <f t="shared" si="63"/>
        <v>2033</v>
      </c>
      <c r="P123" s="24">
        <f t="shared" si="63"/>
        <v>2034</v>
      </c>
      <c r="Q123" s="24">
        <f t="shared" si="63"/>
        <v>2035</v>
      </c>
      <c r="R123" s="24">
        <f t="shared" si="63"/>
        <v>2036</v>
      </c>
      <c r="S123" s="24">
        <f t="shared" si="63"/>
        <v>2037</v>
      </c>
      <c r="T123" s="24">
        <f t="shared" si="63"/>
        <v>2038</v>
      </c>
      <c r="U123" s="24">
        <f t="shared" si="63"/>
        <v>2039</v>
      </c>
      <c r="V123" s="24">
        <f t="shared" si="63"/>
        <v>2040</v>
      </c>
      <c r="W123" s="24">
        <f t="shared" si="63"/>
        <v>2041</v>
      </c>
      <c r="X123" s="24">
        <f t="shared" si="63"/>
        <v>2042</v>
      </c>
      <c r="Y123" s="24">
        <f t="shared" si="63"/>
        <v>2043</v>
      </c>
      <c r="Z123" s="24">
        <f t="shared" si="63"/>
        <v>2044</v>
      </c>
    </row>
    <row r="124" spans="1:26" x14ac:dyDescent="0.25">
      <c r="A124" s="13"/>
      <c r="G124" s="2"/>
      <c r="H124" s="2"/>
      <c r="I124" s="2"/>
    </row>
    <row r="125" spans="1:26" x14ac:dyDescent="0.25">
      <c r="A125" s="13" t="s">
        <v>59</v>
      </c>
      <c r="E125" s="22">
        <f>SUM(G125:Z125)</f>
        <v>0</v>
      </c>
      <c r="F125" s="22" t="e">
        <f t="shared" ref="F125:F127" si="64">E125/$B$6</f>
        <v>#DIV/0!</v>
      </c>
      <c r="G125" s="6"/>
      <c r="H125" s="6"/>
      <c r="I125" s="6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x14ac:dyDescent="0.25">
      <c r="A126" s="13" t="s">
        <v>60</v>
      </c>
      <c r="E126" s="22">
        <f>SUM(G126:Z126)</f>
        <v>0</v>
      </c>
      <c r="F126" s="22" t="e">
        <f t="shared" si="64"/>
        <v>#DIV/0!</v>
      </c>
      <c r="G126" s="6"/>
      <c r="H126" s="6"/>
      <c r="I126" s="6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x14ac:dyDescent="0.25">
      <c r="A127" s="13" t="s">
        <v>61</v>
      </c>
      <c r="E127" s="22">
        <f>SUM(G127:Z127)</f>
        <v>0</v>
      </c>
      <c r="F127" s="22" t="e">
        <f t="shared" si="64"/>
        <v>#DIV/0!</v>
      </c>
      <c r="G127" s="6"/>
      <c r="H127" s="6"/>
      <c r="I127" s="6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x14ac:dyDescent="0.25">
      <c r="A128" s="13" t="s">
        <v>62</v>
      </c>
      <c r="E128" s="23">
        <f t="shared" ref="E128" si="65">SUM(G128:Z128)</f>
        <v>0</v>
      </c>
      <c r="F128" s="23">
        <f t="shared" ref="F128" si="66">AVERAGE(G128:Z128)</f>
        <v>0</v>
      </c>
      <c r="G128" s="23">
        <f>G126+G127</f>
        <v>0</v>
      </c>
      <c r="H128" s="23">
        <f t="shared" ref="H128:N128" si="67">H126+H127</f>
        <v>0</v>
      </c>
      <c r="I128" s="23">
        <f t="shared" si="67"/>
        <v>0</v>
      </c>
      <c r="J128" s="23">
        <f t="shared" si="67"/>
        <v>0</v>
      </c>
      <c r="K128" s="23">
        <f t="shared" si="67"/>
        <v>0</v>
      </c>
      <c r="L128" s="23">
        <f t="shared" si="67"/>
        <v>0</v>
      </c>
      <c r="M128" s="23">
        <f t="shared" si="67"/>
        <v>0</v>
      </c>
      <c r="N128" s="23">
        <f t="shared" si="67"/>
        <v>0</v>
      </c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x14ac:dyDescent="0.25">
      <c r="A129" s="13" t="s">
        <v>63</v>
      </c>
      <c r="G129" s="23">
        <f>G125-G128</f>
        <v>0</v>
      </c>
      <c r="H129" s="23">
        <f t="shared" ref="H129:N129" si="68">H125-H128</f>
        <v>0</v>
      </c>
      <c r="I129" s="23">
        <f t="shared" si="68"/>
        <v>0</v>
      </c>
      <c r="J129" s="23">
        <f t="shared" si="68"/>
        <v>0</v>
      </c>
      <c r="K129" s="23">
        <f t="shared" si="68"/>
        <v>0</v>
      </c>
      <c r="L129" s="23">
        <f t="shared" si="68"/>
        <v>0</v>
      </c>
      <c r="M129" s="23">
        <f t="shared" si="68"/>
        <v>0</v>
      </c>
      <c r="N129" s="23">
        <f t="shared" si="68"/>
        <v>0</v>
      </c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x14ac:dyDescent="0.25">
      <c r="A130" s="13" t="s">
        <v>103</v>
      </c>
      <c r="G130" s="27" t="e">
        <f>G98/(G126+G127)</f>
        <v>#DIV/0!</v>
      </c>
      <c r="H130" s="27" t="e">
        <f t="shared" ref="H130:N130" si="69">H98/(H126+H127)</f>
        <v>#DIV/0!</v>
      </c>
      <c r="I130" s="27" t="e">
        <f t="shared" si="69"/>
        <v>#DIV/0!</v>
      </c>
      <c r="J130" s="27" t="e">
        <f t="shared" si="69"/>
        <v>#DIV/0!</v>
      </c>
      <c r="K130" s="27" t="e">
        <f t="shared" si="69"/>
        <v>#DIV/0!</v>
      </c>
      <c r="L130" s="27" t="e">
        <f t="shared" si="69"/>
        <v>#DIV/0!</v>
      </c>
      <c r="M130" s="27" t="e">
        <f t="shared" si="69"/>
        <v>#DIV/0!</v>
      </c>
      <c r="N130" s="27" t="e">
        <f t="shared" si="69"/>
        <v>#DIV/0!</v>
      </c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x14ac:dyDescent="0.25">
      <c r="A131" s="13"/>
      <c r="E131" s="3"/>
      <c r="F131" s="3"/>
      <c r="G131" s="3"/>
      <c r="H131" s="2"/>
      <c r="I131" s="2"/>
    </row>
    <row r="132" spans="1:26" s="4" customFormat="1" x14ac:dyDescent="0.25">
      <c r="A132" s="14" t="s">
        <v>64</v>
      </c>
      <c r="B132" s="5"/>
      <c r="C132" s="5"/>
      <c r="D132" s="5"/>
      <c r="E132" s="5" t="str">
        <f t="shared" ref="E132:F132" si="70">E69</f>
        <v>En cumulé sur la durée du contrat</v>
      </c>
      <c r="F132" s="5" t="str">
        <f t="shared" si="70"/>
        <v>En moyenne</v>
      </c>
      <c r="G132" s="24">
        <f>D12</f>
        <v>2025</v>
      </c>
      <c r="H132" s="24">
        <f t="shared" ref="H132:Z132" si="71">E12</f>
        <v>2026</v>
      </c>
      <c r="I132" s="24">
        <f t="shared" si="71"/>
        <v>2027</v>
      </c>
      <c r="J132" s="24">
        <f t="shared" si="71"/>
        <v>2028</v>
      </c>
      <c r="K132" s="24">
        <f t="shared" si="71"/>
        <v>2029</v>
      </c>
      <c r="L132" s="24">
        <f t="shared" si="71"/>
        <v>2030</v>
      </c>
      <c r="M132" s="24">
        <f t="shared" si="71"/>
        <v>2031</v>
      </c>
      <c r="N132" s="24">
        <f t="shared" si="71"/>
        <v>2032</v>
      </c>
      <c r="O132" s="24">
        <f t="shared" si="71"/>
        <v>2033</v>
      </c>
      <c r="P132" s="24">
        <f t="shared" si="71"/>
        <v>2034</v>
      </c>
      <c r="Q132" s="24">
        <f t="shared" si="71"/>
        <v>2035</v>
      </c>
      <c r="R132" s="24">
        <f t="shared" si="71"/>
        <v>2036</v>
      </c>
      <c r="S132" s="24">
        <f t="shared" si="71"/>
        <v>2037</v>
      </c>
      <c r="T132" s="24">
        <f t="shared" si="71"/>
        <v>2038</v>
      </c>
      <c r="U132" s="24">
        <f t="shared" si="71"/>
        <v>2039</v>
      </c>
      <c r="V132" s="24">
        <f t="shared" si="71"/>
        <v>2040</v>
      </c>
      <c r="W132" s="24">
        <f t="shared" si="71"/>
        <v>2041</v>
      </c>
      <c r="X132" s="24">
        <f t="shared" si="71"/>
        <v>2042</v>
      </c>
      <c r="Y132" s="24">
        <f t="shared" si="71"/>
        <v>2043</v>
      </c>
      <c r="Z132" s="24">
        <f t="shared" si="71"/>
        <v>2044</v>
      </c>
    </row>
    <row r="133" spans="1:26" x14ac:dyDescent="0.25">
      <c r="A133" s="13"/>
      <c r="G133" s="2"/>
      <c r="H133" s="2"/>
      <c r="I133" s="2"/>
    </row>
    <row r="134" spans="1:26" x14ac:dyDescent="0.25">
      <c r="A134" s="13" t="s">
        <v>65</v>
      </c>
      <c r="E134" s="22">
        <f>SUM(G134:Z134)</f>
        <v>0</v>
      </c>
      <c r="F134" s="22" t="e">
        <f t="shared" ref="F134:F137" si="72">E134/$B$6</f>
        <v>#DIV/0!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25">
      <c r="A135" s="13" t="s">
        <v>66</v>
      </c>
      <c r="E135" s="22">
        <f>SUM(G135:Z135)</f>
        <v>0</v>
      </c>
      <c r="F135" s="22" t="e">
        <f t="shared" si="72"/>
        <v>#DIV/0!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25">
      <c r="A136" s="13" t="s">
        <v>61</v>
      </c>
      <c r="E136" s="22">
        <f>SUM(G136:Z136)</f>
        <v>0</v>
      </c>
      <c r="F136" s="22" t="e">
        <f t="shared" si="72"/>
        <v>#DIV/0!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25">
      <c r="A137" s="13" t="s">
        <v>62</v>
      </c>
      <c r="E137" s="22">
        <f>SUM(G137:Z137)</f>
        <v>0</v>
      </c>
      <c r="F137" s="22" t="e">
        <f t="shared" si="72"/>
        <v>#DIV/0!</v>
      </c>
      <c r="G137" s="23">
        <f>G135+G136</f>
        <v>0</v>
      </c>
      <c r="H137" s="23">
        <f t="shared" ref="H137:N137" si="73">H135+H136</f>
        <v>0</v>
      </c>
      <c r="I137" s="23">
        <f t="shared" si="73"/>
        <v>0</v>
      </c>
      <c r="J137" s="23">
        <f t="shared" si="73"/>
        <v>0</v>
      </c>
      <c r="K137" s="23">
        <f t="shared" si="73"/>
        <v>0</v>
      </c>
      <c r="L137" s="23">
        <f t="shared" si="73"/>
        <v>0</v>
      </c>
      <c r="M137" s="23">
        <f t="shared" si="73"/>
        <v>0</v>
      </c>
      <c r="N137" s="23">
        <f t="shared" si="73"/>
        <v>0</v>
      </c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x14ac:dyDescent="0.25">
      <c r="A138" s="13" t="s">
        <v>63</v>
      </c>
      <c r="G138" s="23">
        <f>G134-G137</f>
        <v>0</v>
      </c>
      <c r="H138" s="23">
        <f t="shared" ref="H138:N138" si="74">H134-H137</f>
        <v>0</v>
      </c>
      <c r="I138" s="23">
        <f t="shared" si="74"/>
        <v>0</v>
      </c>
      <c r="J138" s="23">
        <f t="shared" si="74"/>
        <v>0</v>
      </c>
      <c r="K138" s="23">
        <f t="shared" si="74"/>
        <v>0</v>
      </c>
      <c r="L138" s="23">
        <f t="shared" si="74"/>
        <v>0</v>
      </c>
      <c r="M138" s="23">
        <f t="shared" si="74"/>
        <v>0</v>
      </c>
      <c r="N138" s="23">
        <f t="shared" si="74"/>
        <v>0</v>
      </c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x14ac:dyDescent="0.25">
      <c r="A139" s="13"/>
      <c r="G139" s="2"/>
      <c r="H139" s="2"/>
      <c r="I139" s="2"/>
    </row>
    <row r="140" spans="1:26" s="4" customFormat="1" x14ac:dyDescent="0.25">
      <c r="A140" s="14" t="s">
        <v>67</v>
      </c>
      <c r="B140" s="5"/>
      <c r="C140" s="5"/>
      <c r="D140" s="5"/>
      <c r="E140" s="5" t="str">
        <f t="shared" ref="E140:F140" si="75">E69</f>
        <v>En cumulé sur la durée du contrat</v>
      </c>
      <c r="F140" s="5" t="str">
        <f t="shared" si="75"/>
        <v>En moyenne</v>
      </c>
      <c r="G140" s="24">
        <f>D12</f>
        <v>2025</v>
      </c>
      <c r="H140" s="24">
        <f t="shared" ref="H140:Z140" si="76">E12</f>
        <v>2026</v>
      </c>
      <c r="I140" s="24">
        <f t="shared" si="76"/>
        <v>2027</v>
      </c>
      <c r="J140" s="24">
        <f t="shared" si="76"/>
        <v>2028</v>
      </c>
      <c r="K140" s="24">
        <f t="shared" si="76"/>
        <v>2029</v>
      </c>
      <c r="L140" s="24">
        <f t="shared" si="76"/>
        <v>2030</v>
      </c>
      <c r="M140" s="24">
        <f t="shared" si="76"/>
        <v>2031</v>
      </c>
      <c r="N140" s="24">
        <f t="shared" si="76"/>
        <v>2032</v>
      </c>
      <c r="O140" s="24">
        <f t="shared" si="76"/>
        <v>2033</v>
      </c>
      <c r="P140" s="24">
        <f t="shared" si="76"/>
        <v>2034</v>
      </c>
      <c r="Q140" s="24">
        <f t="shared" si="76"/>
        <v>2035</v>
      </c>
      <c r="R140" s="24">
        <f t="shared" si="76"/>
        <v>2036</v>
      </c>
      <c r="S140" s="24">
        <f t="shared" si="76"/>
        <v>2037</v>
      </c>
      <c r="T140" s="24">
        <f t="shared" si="76"/>
        <v>2038</v>
      </c>
      <c r="U140" s="24">
        <f t="shared" si="76"/>
        <v>2039</v>
      </c>
      <c r="V140" s="24">
        <f t="shared" si="76"/>
        <v>2040</v>
      </c>
      <c r="W140" s="24">
        <f t="shared" si="76"/>
        <v>2041</v>
      </c>
      <c r="X140" s="24">
        <f t="shared" si="76"/>
        <v>2042</v>
      </c>
      <c r="Y140" s="24">
        <f t="shared" si="76"/>
        <v>2043</v>
      </c>
      <c r="Z140" s="24">
        <f t="shared" si="76"/>
        <v>2044</v>
      </c>
    </row>
    <row r="141" spans="1:26" x14ac:dyDescent="0.25">
      <c r="A141" s="13"/>
      <c r="G141" s="2"/>
      <c r="H141" s="2"/>
      <c r="I141" s="2"/>
    </row>
    <row r="142" spans="1:26" x14ac:dyDescent="0.25">
      <c r="A142" s="13" t="s">
        <v>68</v>
      </c>
      <c r="E142" s="22">
        <f>SUM(G142:Z142)</f>
        <v>0</v>
      </c>
      <c r="F142" s="22" t="e">
        <f t="shared" ref="F142:F144" si="77">E142/$B$6</f>
        <v>#DIV/0!</v>
      </c>
      <c r="G142" s="23">
        <f>B35+B36+B37</f>
        <v>0</v>
      </c>
      <c r="H142" s="23">
        <f>G155</f>
        <v>0</v>
      </c>
      <c r="I142" s="23">
        <f>H155</f>
        <v>0</v>
      </c>
      <c r="J142" s="23">
        <f t="shared" ref="J142:N142" si="78">I155</f>
        <v>0</v>
      </c>
      <c r="K142" s="23">
        <f t="shared" si="78"/>
        <v>0</v>
      </c>
      <c r="L142" s="23">
        <f t="shared" si="78"/>
        <v>0</v>
      </c>
      <c r="M142" s="23">
        <f t="shared" si="78"/>
        <v>0</v>
      </c>
      <c r="N142" s="23">
        <f t="shared" si="78"/>
        <v>0</v>
      </c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x14ac:dyDescent="0.25">
      <c r="A143" s="13" t="s">
        <v>69</v>
      </c>
      <c r="E143" s="22">
        <f>SUM(G143:Z143)</f>
        <v>0</v>
      </c>
      <c r="F143" s="22" t="e">
        <f t="shared" si="77"/>
        <v>#DIV/0!</v>
      </c>
      <c r="G143" s="23">
        <f>G80</f>
        <v>0</v>
      </c>
      <c r="H143" s="23">
        <f t="shared" ref="H143:N143" si="79">H80</f>
        <v>0</v>
      </c>
      <c r="I143" s="23">
        <f t="shared" si="79"/>
        <v>0</v>
      </c>
      <c r="J143" s="23">
        <f t="shared" si="79"/>
        <v>0</v>
      </c>
      <c r="K143" s="23">
        <f t="shared" si="79"/>
        <v>0</v>
      </c>
      <c r="L143" s="23">
        <f t="shared" si="79"/>
        <v>0</v>
      </c>
      <c r="M143" s="23">
        <f t="shared" si="79"/>
        <v>0</v>
      </c>
      <c r="N143" s="23">
        <f t="shared" si="79"/>
        <v>0</v>
      </c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x14ac:dyDescent="0.25">
      <c r="A144" s="13" t="s">
        <v>70</v>
      </c>
      <c r="E144" s="22">
        <f>SUM(G144:Z144)</f>
        <v>0</v>
      </c>
      <c r="F144" s="22" t="e">
        <f t="shared" si="77"/>
        <v>#DIV/0!</v>
      </c>
      <c r="G144" s="23">
        <f>SUM(G145:G149)</f>
        <v>0</v>
      </c>
      <c r="H144" s="23">
        <f>SUM(H145:H149)</f>
        <v>0</v>
      </c>
      <c r="I144" s="23">
        <f t="shared" ref="I144:N144" si="80">SUM(I145:I149)</f>
        <v>0</v>
      </c>
      <c r="J144" s="23">
        <f t="shared" si="80"/>
        <v>0</v>
      </c>
      <c r="K144" s="23">
        <f t="shared" si="80"/>
        <v>0</v>
      </c>
      <c r="L144" s="23">
        <f t="shared" si="80"/>
        <v>0</v>
      </c>
      <c r="M144" s="23">
        <f t="shared" si="80"/>
        <v>0</v>
      </c>
      <c r="N144" s="23">
        <f t="shared" si="80"/>
        <v>0</v>
      </c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x14ac:dyDescent="0.25">
      <c r="A145" s="16" t="s">
        <v>4</v>
      </c>
      <c r="E145" s="6">
        <f t="shared" ref="E145" si="81">SUM(G145:Z145)</f>
        <v>0</v>
      </c>
      <c r="F145" s="6" t="e">
        <f t="shared" ref="F145" si="82">AVERAGE(G145:Z145)</f>
        <v>#DIV/0!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25">
      <c r="A146" s="16" t="s">
        <v>4</v>
      </c>
      <c r="E146" s="6">
        <f t="shared" ref="E146:E151" si="83">SUM(G146:Z146)</f>
        <v>0</v>
      </c>
      <c r="F146" s="6" t="e">
        <f t="shared" ref="F146:F149" si="84">AVERAGE(G146:Z146)</f>
        <v>#DIV/0!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25">
      <c r="A147" s="16" t="s">
        <v>4</v>
      </c>
      <c r="E147" s="6">
        <f t="shared" si="83"/>
        <v>0</v>
      </c>
      <c r="F147" s="6" t="e">
        <f t="shared" si="84"/>
        <v>#DIV/0!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25">
      <c r="A148" s="16" t="s">
        <v>4</v>
      </c>
      <c r="E148" s="6">
        <f t="shared" si="83"/>
        <v>0</v>
      </c>
      <c r="F148" s="6" t="e">
        <f t="shared" si="84"/>
        <v>#DIV/0!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25">
      <c r="A149" s="16" t="s">
        <v>4</v>
      </c>
      <c r="E149" s="6">
        <f t="shared" si="83"/>
        <v>0</v>
      </c>
      <c r="F149" s="6" t="e">
        <f t="shared" si="84"/>
        <v>#DIV/0!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25">
      <c r="A150" s="13" t="s">
        <v>71</v>
      </c>
      <c r="E150" s="22">
        <f t="shared" si="83"/>
        <v>0</v>
      </c>
      <c r="F150" s="22" t="e">
        <f t="shared" ref="F150:F151" si="85">E150/$B$6</f>
        <v>#DIV/0!</v>
      </c>
      <c r="G150" s="23">
        <f>G142+G144</f>
        <v>0</v>
      </c>
      <c r="H150" s="23">
        <f t="shared" ref="H150:N150" si="86">H142+H144</f>
        <v>0</v>
      </c>
      <c r="I150" s="23">
        <f t="shared" si="86"/>
        <v>0</v>
      </c>
      <c r="J150" s="23">
        <f t="shared" si="86"/>
        <v>0</v>
      </c>
      <c r="K150" s="23">
        <f t="shared" si="86"/>
        <v>0</v>
      </c>
      <c r="L150" s="23">
        <f t="shared" si="86"/>
        <v>0</v>
      </c>
      <c r="M150" s="23">
        <f t="shared" si="86"/>
        <v>0</v>
      </c>
      <c r="N150" s="23">
        <f t="shared" si="86"/>
        <v>0</v>
      </c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x14ac:dyDescent="0.25">
      <c r="A151" s="13" t="s">
        <v>105</v>
      </c>
      <c r="E151" s="22">
        <f t="shared" si="83"/>
        <v>0</v>
      </c>
      <c r="F151" s="22" t="e">
        <f t="shared" si="85"/>
        <v>#DIV/0!</v>
      </c>
      <c r="G151" s="23">
        <f>SUM(G152:G154)</f>
        <v>0</v>
      </c>
      <c r="H151" s="23">
        <f t="shared" ref="H151:N151" si="87">SUM(H152:H154)</f>
        <v>0</v>
      </c>
      <c r="I151" s="23">
        <f t="shared" si="87"/>
        <v>0</v>
      </c>
      <c r="J151" s="23">
        <f t="shared" si="87"/>
        <v>0</v>
      </c>
      <c r="K151" s="23">
        <f t="shared" si="87"/>
        <v>0</v>
      </c>
      <c r="L151" s="23">
        <f t="shared" si="87"/>
        <v>0</v>
      </c>
      <c r="M151" s="23">
        <f t="shared" si="87"/>
        <v>0</v>
      </c>
      <c r="N151" s="23">
        <f t="shared" si="87"/>
        <v>0</v>
      </c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x14ac:dyDescent="0.25">
      <c r="A152" s="16" t="s">
        <v>72</v>
      </c>
      <c r="E152" s="6">
        <f>SUM(G152:Z152)</f>
        <v>0</v>
      </c>
      <c r="F152" s="6" t="e">
        <f t="shared" ref="F152" si="88">AVERAGE(G152:Z152)</f>
        <v>#DIV/0!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25">
      <c r="A153" s="16" t="s">
        <v>73</v>
      </c>
      <c r="E153" s="6">
        <f t="shared" ref="E153:E154" si="89">SUM(G153:Z153)</f>
        <v>0</v>
      </c>
      <c r="F153" s="6" t="e">
        <f t="shared" ref="F153:F154" si="90">AVERAGE(G153:Z153)</f>
        <v>#DIV/0!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25">
      <c r="A154" s="16" t="s">
        <v>104</v>
      </c>
      <c r="E154" s="6">
        <f t="shared" si="89"/>
        <v>0</v>
      </c>
      <c r="F154" s="6" t="e">
        <f t="shared" si="90"/>
        <v>#DIV/0!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25">
      <c r="A155" s="13" t="s">
        <v>74</v>
      </c>
      <c r="E155" s="22">
        <f>SUM(G155:Z155)</f>
        <v>0</v>
      </c>
      <c r="F155" s="22" t="e">
        <f>E155/$B$6</f>
        <v>#DIV/0!</v>
      </c>
      <c r="G155" s="23">
        <f>G150-G151</f>
        <v>0</v>
      </c>
      <c r="H155" s="23">
        <f t="shared" ref="H155:N155" si="91">H150-H151</f>
        <v>0</v>
      </c>
      <c r="I155" s="23">
        <f t="shared" si="91"/>
        <v>0</v>
      </c>
      <c r="J155" s="23">
        <f t="shared" si="91"/>
        <v>0</v>
      </c>
      <c r="K155" s="23">
        <f t="shared" si="91"/>
        <v>0</v>
      </c>
      <c r="L155" s="23">
        <f t="shared" si="91"/>
        <v>0</v>
      </c>
      <c r="M155" s="23">
        <f t="shared" si="91"/>
        <v>0</v>
      </c>
      <c r="N155" s="23">
        <f t="shared" si="91"/>
        <v>0</v>
      </c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x14ac:dyDescent="0.25">
      <c r="A156" s="13"/>
      <c r="G156" s="2"/>
      <c r="H156" s="2"/>
      <c r="I156" s="2"/>
    </row>
    <row r="157" spans="1:26" s="4" customFormat="1" x14ac:dyDescent="0.25">
      <c r="A157" s="14" t="s">
        <v>75</v>
      </c>
      <c r="B157" s="5"/>
      <c r="C157" s="5"/>
      <c r="D157" s="5"/>
      <c r="E157" s="5" t="str">
        <f t="shared" ref="E157:F157" si="92">E69</f>
        <v>En cumulé sur la durée du contrat</v>
      </c>
      <c r="F157" s="5" t="str">
        <f t="shared" si="92"/>
        <v>En moyenne</v>
      </c>
      <c r="G157" s="24">
        <f>D12</f>
        <v>2025</v>
      </c>
      <c r="H157" s="24">
        <f t="shared" ref="H157:Z157" si="93">E12</f>
        <v>2026</v>
      </c>
      <c r="I157" s="24">
        <f t="shared" si="93"/>
        <v>2027</v>
      </c>
      <c r="J157" s="24">
        <f t="shared" si="93"/>
        <v>2028</v>
      </c>
      <c r="K157" s="24">
        <f t="shared" si="93"/>
        <v>2029</v>
      </c>
      <c r="L157" s="24">
        <f t="shared" si="93"/>
        <v>2030</v>
      </c>
      <c r="M157" s="24">
        <f t="shared" si="93"/>
        <v>2031</v>
      </c>
      <c r="N157" s="24">
        <f t="shared" si="93"/>
        <v>2032</v>
      </c>
      <c r="O157" s="24">
        <f t="shared" si="93"/>
        <v>2033</v>
      </c>
      <c r="P157" s="24">
        <f t="shared" si="93"/>
        <v>2034</v>
      </c>
      <c r="Q157" s="24">
        <f t="shared" si="93"/>
        <v>2035</v>
      </c>
      <c r="R157" s="24">
        <f t="shared" si="93"/>
        <v>2036</v>
      </c>
      <c r="S157" s="24">
        <f t="shared" si="93"/>
        <v>2037</v>
      </c>
      <c r="T157" s="24">
        <f t="shared" si="93"/>
        <v>2038</v>
      </c>
      <c r="U157" s="24">
        <f t="shared" si="93"/>
        <v>2039</v>
      </c>
      <c r="V157" s="24">
        <f t="shared" si="93"/>
        <v>2040</v>
      </c>
      <c r="W157" s="24">
        <f t="shared" si="93"/>
        <v>2041</v>
      </c>
      <c r="X157" s="24">
        <f t="shared" si="93"/>
        <v>2042</v>
      </c>
      <c r="Y157" s="24">
        <f t="shared" si="93"/>
        <v>2043</v>
      </c>
      <c r="Z157" s="24">
        <f t="shared" si="93"/>
        <v>2044</v>
      </c>
    </row>
    <row r="158" spans="1:26" x14ac:dyDescent="0.25">
      <c r="A158" s="1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13" t="s">
        <v>76</v>
      </c>
      <c r="E159" s="22">
        <f t="shared" ref="E159:E162" si="94">SUM(G159:Z159)</f>
        <v>0</v>
      </c>
      <c r="F159" s="22" t="e">
        <f t="shared" ref="F159:F163" si="95">E159/$B$6</f>
        <v>#DIV/0!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25">
      <c r="A160" s="13" t="s">
        <v>77</v>
      </c>
      <c r="E160" s="22">
        <f t="shared" si="94"/>
        <v>0</v>
      </c>
      <c r="F160" s="22" t="e">
        <f t="shared" si="95"/>
        <v>#DIV/0!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25">
      <c r="A161" s="13" t="s">
        <v>78</v>
      </c>
      <c r="E161" s="22">
        <f t="shared" si="94"/>
        <v>0</v>
      </c>
      <c r="F161" s="22" t="e">
        <f t="shared" si="95"/>
        <v>#DIV/0!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25">
      <c r="A162" s="13" t="s">
        <v>79</v>
      </c>
      <c r="E162" s="22">
        <f t="shared" si="94"/>
        <v>0</v>
      </c>
      <c r="F162" s="22" t="e">
        <f t="shared" si="95"/>
        <v>#DIV/0!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25">
      <c r="A163" s="13" t="s">
        <v>80</v>
      </c>
      <c r="E163" s="22">
        <f>SUM(G163:Z163)</f>
        <v>0</v>
      </c>
      <c r="F163" s="22" t="e">
        <f t="shared" si="95"/>
        <v>#DIV/0!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25">
      <c r="A164" s="13"/>
      <c r="G164" s="2"/>
      <c r="H164" s="2"/>
      <c r="I164" s="2"/>
    </row>
    <row r="165" spans="1:26" s="4" customFormat="1" x14ac:dyDescent="0.25">
      <c r="A165" s="14" t="s">
        <v>81</v>
      </c>
      <c r="B165" s="5"/>
      <c r="C165" s="5"/>
      <c r="D165" s="5"/>
      <c r="E165" s="5" t="str">
        <f t="shared" ref="E165:F165" si="96">E69</f>
        <v>En cumulé sur la durée du contrat</v>
      </c>
      <c r="F165" s="5" t="str">
        <f t="shared" si="96"/>
        <v>En moyenne</v>
      </c>
      <c r="G165" s="24">
        <f>D12</f>
        <v>2025</v>
      </c>
      <c r="H165" s="24">
        <f t="shared" ref="H165:Z165" si="97">E12</f>
        <v>2026</v>
      </c>
      <c r="I165" s="24">
        <f t="shared" si="97"/>
        <v>2027</v>
      </c>
      <c r="J165" s="24">
        <f t="shared" si="97"/>
        <v>2028</v>
      </c>
      <c r="K165" s="24">
        <f t="shared" si="97"/>
        <v>2029</v>
      </c>
      <c r="L165" s="24">
        <f t="shared" si="97"/>
        <v>2030</v>
      </c>
      <c r="M165" s="24">
        <f t="shared" si="97"/>
        <v>2031</v>
      </c>
      <c r="N165" s="24">
        <f t="shared" si="97"/>
        <v>2032</v>
      </c>
      <c r="O165" s="24">
        <f t="shared" si="97"/>
        <v>2033</v>
      </c>
      <c r="P165" s="24">
        <f t="shared" si="97"/>
        <v>2034</v>
      </c>
      <c r="Q165" s="24">
        <f t="shared" si="97"/>
        <v>2035</v>
      </c>
      <c r="R165" s="24">
        <f t="shared" si="97"/>
        <v>2036</v>
      </c>
      <c r="S165" s="24">
        <f t="shared" si="97"/>
        <v>2037</v>
      </c>
      <c r="T165" s="24">
        <f t="shared" si="97"/>
        <v>2038</v>
      </c>
      <c r="U165" s="24">
        <f t="shared" si="97"/>
        <v>2039</v>
      </c>
      <c r="V165" s="24">
        <f t="shared" si="97"/>
        <v>2040</v>
      </c>
      <c r="W165" s="24">
        <f t="shared" si="97"/>
        <v>2041</v>
      </c>
      <c r="X165" s="24">
        <f t="shared" si="97"/>
        <v>2042</v>
      </c>
      <c r="Y165" s="24">
        <f t="shared" si="97"/>
        <v>2043</v>
      </c>
      <c r="Z165" s="24">
        <f t="shared" si="97"/>
        <v>2044</v>
      </c>
    </row>
    <row r="166" spans="1:26" x14ac:dyDescent="0.25">
      <c r="A166" s="1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13" t="s">
        <v>82</v>
      </c>
      <c r="E167" s="22">
        <f t="shared" ref="E167:E170" si="98">SUM(G167:Z167)</f>
        <v>0</v>
      </c>
      <c r="F167" s="22" t="e">
        <f t="shared" ref="F167:F171" si="99">E167/$B$6</f>
        <v>#DIV/0!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25">
      <c r="A168" s="13" t="s">
        <v>82</v>
      </c>
      <c r="E168" s="22">
        <f t="shared" si="98"/>
        <v>0</v>
      </c>
      <c r="F168" s="22" t="e">
        <f t="shared" si="99"/>
        <v>#DIV/0!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25">
      <c r="A169" s="13" t="s">
        <v>82</v>
      </c>
      <c r="E169" s="22">
        <f t="shared" si="98"/>
        <v>0</v>
      </c>
      <c r="F169" s="22" t="e">
        <f t="shared" si="99"/>
        <v>#DIV/0!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25">
      <c r="A170" s="13" t="s">
        <v>82</v>
      </c>
      <c r="E170" s="22">
        <f t="shared" si="98"/>
        <v>0</v>
      </c>
      <c r="F170" s="22" t="e">
        <f t="shared" si="99"/>
        <v>#DIV/0!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25">
      <c r="A171" s="13" t="s">
        <v>82</v>
      </c>
      <c r="E171" s="22">
        <f>SUM(G171:Z171)</f>
        <v>0</v>
      </c>
      <c r="F171" s="22" t="e">
        <f t="shared" si="99"/>
        <v>#DIV/0!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25">
      <c r="A172" s="13"/>
      <c r="G172" s="2"/>
      <c r="H172" s="2"/>
      <c r="I172" s="2"/>
    </row>
  </sheetData>
  <pageMargins left="0.25" right="0.25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a5c7f26-f681-4e01-91ca-90197e13a6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13A103D641FD41A4716D4460C649BC" ma:contentTypeVersion="14" ma:contentTypeDescription="Crée un document." ma:contentTypeScope="" ma:versionID="094299d4dece8eb5c1ff46626c21a1c1">
  <xsd:schema xmlns:xsd="http://www.w3.org/2001/XMLSchema" xmlns:xs="http://www.w3.org/2001/XMLSchema" xmlns:p="http://schemas.microsoft.com/office/2006/metadata/properties" xmlns:ns3="8a5c7f26-f681-4e01-91ca-90197e13a6dc" xmlns:ns4="6591cf95-bf63-453b-9dae-2e48a1c98586" targetNamespace="http://schemas.microsoft.com/office/2006/metadata/properties" ma:root="true" ma:fieldsID="e8c99a4768f8c7097e1872ebdd332713" ns3:_="" ns4:_="">
    <xsd:import namespace="8a5c7f26-f681-4e01-91ca-90197e13a6dc"/>
    <xsd:import namespace="6591cf95-bf63-453b-9dae-2e48a1c985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c7f26-f681-4e01-91ca-90197e13a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1cf95-bf63-453b-9dae-2e48a1c985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7D8D51-581D-4B8E-88EE-7352C84C1665}">
  <ds:schemaRefs>
    <ds:schemaRef ds:uri="http://purl.org/dc/elements/1.1/"/>
    <ds:schemaRef ds:uri="http://schemas.microsoft.com/office/2006/metadata/properties"/>
    <ds:schemaRef ds:uri="6591cf95-bf63-453b-9dae-2e48a1c9858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a5c7f26-f681-4e01-91ca-90197e13a6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E79599-24FD-467D-82F9-94A6A72F80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6386F-A349-4409-992D-05CF8324E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c7f26-f681-4e01-91ca-90197e13a6dc"/>
    <ds:schemaRef ds:uri="6591cf95-bf63-453b-9dae-2e48a1c985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Modèle financier à compléter</vt:lpstr>
    </vt:vector>
  </TitlesOfParts>
  <Company>VNF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QUIVORON Adrien, VNF/DT Sud-Ouest/SDEV/UA2F</dc:creator>
  <cp:lastModifiedBy>Adrien QUIVORON, VNF/DT Sud-Ouest/SDEV/UA2F</cp:lastModifiedBy>
  <cp:lastPrinted>2022-04-12T15:14:21Z</cp:lastPrinted>
  <dcterms:created xsi:type="dcterms:W3CDTF">2022-01-03T16:43:44Z</dcterms:created>
  <dcterms:modified xsi:type="dcterms:W3CDTF">2024-03-18T14:50:58Z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0x010100D613A103D641FD41A4716D4460C649BC</vt:lpwstr>
  </property>
</Properties>
</file>